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W:\Books\Weather Observers Handbook Ed2\Online content\"/>
    </mc:Choice>
  </mc:AlternateContent>
  <xr:revisionPtr revIDLastSave="0" documentId="13_ncr:1_{5DE712E8-BA9A-4730-BC0A-FF495170C70B}" xr6:coauthVersionLast="47" xr6:coauthVersionMax="47" xr10:uidLastSave="{00000000-0000-0000-0000-000000000000}"/>
  <bookViews>
    <workbookView xWindow="-103" yWindow="-103" windowWidth="33120" windowHeight="18000" tabRatio="627" activeTab="1" xr2:uid="{00000000-000D-0000-FFFF-FFFF00000000}"/>
  </bookViews>
  <sheets>
    <sheet name="Instructions" sheetId="18" r:id="rId1"/>
    <sheet name="TBR tiptimes" sheetId="13" r:id="rId2"/>
    <sheet name="Quanta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8" i="13" l="1"/>
  <c r="M28" i="13"/>
  <c r="L28" i="13"/>
  <c r="K28" i="13"/>
  <c r="J28" i="13"/>
  <c r="H28" i="13"/>
  <c r="F28" i="13"/>
  <c r="G28" i="13" s="1"/>
  <c r="E28" i="13"/>
  <c r="N27" i="13"/>
  <c r="M27" i="13"/>
  <c r="L27" i="13"/>
  <c r="K27" i="13"/>
  <c r="J27" i="13"/>
  <c r="H27" i="13"/>
  <c r="F27" i="13"/>
  <c r="G27" i="13" s="1"/>
  <c r="E27" i="13"/>
  <c r="N26" i="13"/>
  <c r="M26" i="13"/>
  <c r="L26" i="13"/>
  <c r="K26" i="13"/>
  <c r="J26" i="13"/>
  <c r="H26" i="13"/>
  <c r="F26" i="13"/>
  <c r="G26" i="13" s="1"/>
  <c r="E26" i="13"/>
  <c r="N25" i="13"/>
  <c r="M25" i="13"/>
  <c r="L25" i="13"/>
  <c r="K25" i="13"/>
  <c r="J25" i="13"/>
  <c r="H25" i="13"/>
  <c r="F25" i="13"/>
  <c r="G25" i="13" s="1"/>
  <c r="E25" i="13"/>
  <c r="N24" i="13"/>
  <c r="M24" i="13"/>
  <c r="L24" i="13"/>
  <c r="K24" i="13"/>
  <c r="J24" i="13"/>
  <c r="H24" i="13"/>
  <c r="F24" i="13"/>
  <c r="G24" i="13" s="1"/>
  <c r="E24" i="13"/>
  <c r="N23" i="13"/>
  <c r="M23" i="13"/>
  <c r="L23" i="13"/>
  <c r="K23" i="13"/>
  <c r="J23" i="13"/>
  <c r="H23" i="13"/>
  <c r="F23" i="13"/>
  <c r="G23" i="13" s="1"/>
  <c r="E23" i="13"/>
  <c r="N22" i="13"/>
  <c r="M22" i="13"/>
  <c r="L22" i="13"/>
  <c r="K22" i="13"/>
  <c r="J22" i="13"/>
  <c r="H22" i="13"/>
  <c r="F22" i="13"/>
  <c r="G22" i="13" s="1"/>
  <c r="E22" i="13"/>
  <c r="N21" i="13"/>
  <c r="M21" i="13"/>
  <c r="L21" i="13"/>
  <c r="K21" i="13"/>
  <c r="J21" i="13"/>
  <c r="H21" i="13"/>
  <c r="F21" i="13"/>
  <c r="G21" i="13" s="1"/>
  <c r="E21" i="13"/>
  <c r="N20" i="13"/>
  <c r="P20" i="13" s="1"/>
  <c r="M20" i="13"/>
  <c r="L20" i="13"/>
  <c r="K20" i="13"/>
  <c r="J20" i="13"/>
  <c r="H20" i="13"/>
  <c r="F20" i="13"/>
  <c r="G20" i="13" s="1"/>
  <c r="E20" i="13"/>
  <c r="N19" i="13"/>
  <c r="M19" i="13"/>
  <c r="L19" i="13"/>
  <c r="K19" i="13"/>
  <c r="J19" i="13"/>
  <c r="H19" i="13"/>
  <c r="F19" i="13"/>
  <c r="G19" i="13" s="1"/>
  <c r="E19" i="13"/>
  <c r="N18" i="13"/>
  <c r="M18" i="13"/>
  <c r="L18" i="13"/>
  <c r="K18" i="13"/>
  <c r="J18" i="13"/>
  <c r="H18" i="13"/>
  <c r="F18" i="13"/>
  <c r="G18" i="13" s="1"/>
  <c r="E18" i="13"/>
  <c r="N17" i="13"/>
  <c r="M17" i="13"/>
  <c r="L17" i="13"/>
  <c r="K17" i="13"/>
  <c r="J17" i="13"/>
  <c r="H17" i="13"/>
  <c r="F17" i="13"/>
  <c r="G17" i="13" s="1"/>
  <c r="E17" i="13"/>
  <c r="N16" i="13"/>
  <c r="M16" i="13"/>
  <c r="L16" i="13"/>
  <c r="K16" i="13"/>
  <c r="J16" i="13"/>
  <c r="H16" i="13"/>
  <c r="F16" i="13"/>
  <c r="G16" i="13" s="1"/>
  <c r="E16" i="13"/>
  <c r="N15" i="13"/>
  <c r="M15" i="13"/>
  <c r="L15" i="13"/>
  <c r="K15" i="13"/>
  <c r="J15" i="13"/>
  <c r="H15" i="13"/>
  <c r="F15" i="13"/>
  <c r="G15" i="13" s="1"/>
  <c r="E15" i="13"/>
  <c r="N14" i="13"/>
  <c r="M14" i="13"/>
  <c r="L14" i="13"/>
  <c r="K14" i="13"/>
  <c r="J14" i="13"/>
  <c r="H14" i="13"/>
  <c r="F14" i="13"/>
  <c r="G14" i="13" s="1"/>
  <c r="E14" i="13"/>
  <c r="N13" i="13"/>
  <c r="M13" i="13"/>
  <c r="L13" i="13"/>
  <c r="K13" i="13"/>
  <c r="J13" i="13"/>
  <c r="H13" i="13"/>
  <c r="F13" i="13"/>
  <c r="G13" i="13" s="1"/>
  <c r="E13" i="13"/>
  <c r="N12" i="13"/>
  <c r="M12" i="13"/>
  <c r="L12" i="13"/>
  <c r="K12" i="13"/>
  <c r="J12" i="13"/>
  <c r="H12" i="13"/>
  <c r="G12" i="13"/>
  <c r="F12" i="13"/>
  <c r="N11" i="13"/>
  <c r="M11" i="13"/>
  <c r="L11" i="13"/>
  <c r="K11" i="13"/>
  <c r="J11" i="13"/>
  <c r="H11" i="13"/>
  <c r="F11" i="13"/>
  <c r="G11" i="13" s="1"/>
  <c r="E11" i="13"/>
  <c r="I11" i="13" s="1"/>
  <c r="N10" i="13"/>
  <c r="M10" i="13"/>
  <c r="L10" i="13"/>
  <c r="K10" i="13"/>
  <c r="J10" i="13"/>
  <c r="H10" i="13"/>
  <c r="F10" i="13"/>
  <c r="G10" i="13" s="1"/>
  <c r="E10" i="13"/>
  <c r="N9" i="13"/>
  <c r="M9" i="13"/>
  <c r="L9" i="13"/>
  <c r="K9" i="13"/>
  <c r="J9" i="13"/>
  <c r="H9" i="13"/>
  <c r="F9" i="13"/>
  <c r="G9" i="13" s="1"/>
  <c r="E9" i="13"/>
  <c r="N8" i="13"/>
  <c r="M8" i="13"/>
  <c r="L8" i="13"/>
  <c r="K8" i="13"/>
  <c r="J8" i="13"/>
  <c r="H8" i="13"/>
  <c r="F8" i="13"/>
  <c r="G8" i="13" s="1"/>
  <c r="E8" i="13"/>
  <c r="N7" i="13"/>
  <c r="M7" i="13"/>
  <c r="L7" i="13"/>
  <c r="K7" i="13"/>
  <c r="J7" i="13"/>
  <c r="H7" i="13"/>
  <c r="F7" i="13"/>
  <c r="G7" i="13" s="1"/>
  <c r="E7" i="13"/>
  <c r="O22" i="13" l="1"/>
  <c r="I22" i="13"/>
  <c r="P7" i="13"/>
  <c r="O12" i="13"/>
  <c r="O14" i="13"/>
  <c r="O16" i="13"/>
  <c r="O18" i="13"/>
  <c r="I12" i="13"/>
  <c r="P24" i="13"/>
  <c r="I23" i="13"/>
  <c r="P25" i="13"/>
  <c r="P27" i="13"/>
  <c r="P28" i="13"/>
  <c r="P14" i="13"/>
  <c r="O20" i="13"/>
  <c r="I17" i="13"/>
  <c r="P22" i="13"/>
  <c r="I26" i="13"/>
  <c r="P26" i="13"/>
  <c r="O27" i="13"/>
  <c r="P16" i="13"/>
  <c r="P17" i="13"/>
  <c r="P18" i="13"/>
  <c r="I18" i="13"/>
  <c r="I8" i="13"/>
  <c r="P9" i="13"/>
  <c r="P10" i="13"/>
  <c r="P19" i="13"/>
  <c r="I7" i="13"/>
  <c r="P11" i="13"/>
  <c r="I28" i="13"/>
  <c r="I9" i="13"/>
  <c r="I10" i="13"/>
  <c r="P12" i="13"/>
  <c r="O13" i="13"/>
  <c r="I20" i="13"/>
  <c r="I14" i="13"/>
  <c r="P15" i="13"/>
  <c r="O24" i="13"/>
  <c r="I24" i="13"/>
  <c r="O17" i="13"/>
  <c r="I25" i="13"/>
  <c r="I13" i="13"/>
  <c r="P13" i="13"/>
  <c r="I16" i="13"/>
  <c r="O26" i="13"/>
  <c r="O10" i="13"/>
  <c r="O11" i="13"/>
  <c r="O19" i="13"/>
  <c r="P23" i="13"/>
  <c r="O7" i="13"/>
  <c r="O28" i="13"/>
  <c r="P8" i="13"/>
  <c r="I15" i="13"/>
  <c r="O21" i="13"/>
  <c r="I19" i="13"/>
  <c r="O23" i="13"/>
  <c r="O8" i="13"/>
  <c r="O9" i="13"/>
  <c r="O15" i="13"/>
  <c r="I27" i="13"/>
  <c r="I21" i="13"/>
  <c r="P21" i="13"/>
  <c r="O25" i="13"/>
  <c r="I26" i="7" l="1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</author>
  </authors>
  <commentList>
    <comment ref="E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Stephen:</t>
        </r>
        <r>
          <rPr>
            <sz val="9"/>
            <color indexed="81"/>
            <rFont val="Tahoma"/>
            <family val="2"/>
          </rPr>
          <t xml:space="preserve">
If set to zero, tip has been deleted - normally spurious tips from testing, grass cutting etc</t>
        </r>
      </text>
    </comment>
  </commentList>
</comments>
</file>

<file path=xl/sharedStrings.xml><?xml version="1.0" encoding="utf-8"?>
<sst xmlns="http://schemas.openxmlformats.org/spreadsheetml/2006/main" count="57" uniqueCount="39">
  <si>
    <t>Date</t>
  </si>
  <si>
    <t>Delta time</t>
  </si>
  <si>
    <t>Sec</t>
  </si>
  <si>
    <t>Days</t>
  </si>
  <si>
    <t>mm/h</t>
  </si>
  <si>
    <t>Discrete intensity quanta</t>
  </si>
  <si>
    <t>0.2 mm falling in (sec)</t>
  </si>
  <si>
    <t>DD</t>
  </si>
  <si>
    <t>MM</t>
  </si>
  <si>
    <t>YY</t>
  </si>
  <si>
    <t>Date/Time</t>
  </si>
  <si>
    <t>Record no</t>
  </si>
  <si>
    <t>Tips</t>
  </si>
  <si>
    <t>Amt</t>
  </si>
  <si>
    <t>TBR capacity</t>
  </si>
  <si>
    <t>mm</t>
  </si>
  <si>
    <t>HH</t>
  </si>
  <si>
    <t>Rec#</t>
  </si>
  <si>
    <t>HHmm</t>
  </si>
  <si>
    <t>0.1 mm falling in (sec)</t>
  </si>
  <si>
    <t>5 min ending</t>
  </si>
  <si>
    <t>%%mm 5 min ending</t>
  </si>
  <si>
    <t>Latitude</t>
  </si>
  <si>
    <t>Longitude</t>
  </si>
  <si>
    <t>Altitude</t>
  </si>
  <si>
    <t>m above MSL</t>
  </si>
  <si>
    <t>XX</t>
  </si>
  <si>
    <t>Site name</t>
  </si>
  <si>
    <t>Record made at</t>
  </si>
  <si>
    <t>Rainfall intensities from tipping bucket raingauge tip times</t>
  </si>
  <si>
    <t>In the event of a spurious tip (grass cutting, for instance) change 'amt' to 0</t>
  </si>
  <si>
    <t>Spurious tip</t>
  </si>
  <si>
    <t>Website: measuringtheweather.net</t>
  </si>
  <si>
    <t>INSTRUCTIONS</t>
  </si>
  <si>
    <t>Having set your programmable datalogger to log the actual time of the tip in a suitable format, then from the downloaded file simply past the tip time, record number (if included) and tip amount (in units used) into a copy of this spreadsheet</t>
  </si>
  <si>
    <t>Copy and paste the spreadsheet code for as many rows as required; plenty of capacity to store e.g. annual records</t>
  </si>
  <si>
    <t>Sample capacity: assume annual rainfall 1000 mm, 0.1 mm TBR = 10,000 rows</t>
  </si>
  <si>
    <t>This spreadsheet also sums rainfall into 5 minute intervals - this can be changed to any interval required, such as hourly totals</t>
  </si>
  <si>
    <r>
      <t xml:space="preserve">Sample file: from </t>
    </r>
    <r>
      <rPr>
        <i/>
        <sz val="10"/>
        <rFont val="Arial"/>
        <family val="2"/>
      </rPr>
      <t>The Weather Observer's Handbook</t>
    </r>
    <r>
      <rPr>
        <sz val="10"/>
        <rFont val="Arial"/>
        <family val="2"/>
      </rPr>
      <t>, by Stephen Burt: Second edition, Cambridge University Press, 2024 - Table 6.4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</si>
</sst>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 mmm\ yyyy\ hh:mm:ss"/>
    <numFmt numFmtId="165" formatCode="0.0000"/>
    <numFmt numFmtId="166" formatCode="00"/>
    <numFmt numFmtId="167" formatCode="0000"/>
  </numFmts>
  <fonts count="17" x14ac:knownFonts="1"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3" tint="0.3999755851924192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9"/>
      <color theme="0" tint="-0.34998626667073579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10"/>
      <color theme="4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7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3" fillId="0" borderId="0" xfId="0" applyFont="1"/>
    <xf numFmtId="0" fontId="1" fillId="0" borderId="1" xfId="0" applyFont="1" applyBorder="1"/>
    <xf numFmtId="0" fontId="4" fillId="0" borderId="0" xfId="0" applyFont="1"/>
    <xf numFmtId="0" fontId="5" fillId="4" borderId="0" xfId="0" applyFont="1" applyFill="1"/>
    <xf numFmtId="0" fontId="5" fillId="4" borderId="0" xfId="0" applyFont="1" applyFill="1" applyAlignment="1">
      <alignment horizontal="right"/>
    </xf>
    <xf numFmtId="0" fontId="6" fillId="4" borderId="0" xfId="0" applyFont="1" applyFill="1" applyAlignment="1">
      <alignment horizontal="right"/>
    </xf>
    <xf numFmtId="164" fontId="5" fillId="4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0" fontId="5" fillId="4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1" fontId="9" fillId="3" borderId="0" xfId="0" applyNumberFormat="1" applyFont="1" applyFill="1"/>
    <xf numFmtId="165" fontId="8" fillId="0" borderId="0" xfId="0" applyNumberFormat="1" applyFont="1"/>
    <xf numFmtId="21" fontId="8" fillId="0" borderId="0" xfId="0" applyNumberFormat="1" applyFont="1"/>
    <xf numFmtId="0" fontId="2" fillId="0" borderId="0" xfId="0" applyFont="1"/>
    <xf numFmtId="165" fontId="5" fillId="4" borderId="0" xfId="0" applyNumberFormat="1" applyFont="1" applyFill="1" applyAlignment="1">
      <alignment horizontal="right"/>
    </xf>
    <xf numFmtId="165" fontId="1" fillId="0" borderId="0" xfId="0" applyNumberFormat="1" applyFont="1"/>
    <xf numFmtId="166" fontId="4" fillId="0" borderId="0" xfId="0" applyNumberFormat="1" applyFont="1"/>
    <xf numFmtId="0" fontId="2" fillId="2" borderId="2" xfId="0" applyFont="1" applyFill="1" applyBorder="1"/>
    <xf numFmtId="167" fontId="4" fillId="0" borderId="0" xfId="0" applyNumberFormat="1" applyFont="1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right" wrapText="1"/>
    </xf>
    <xf numFmtId="165" fontId="8" fillId="0" borderId="1" xfId="0" applyNumberFormat="1" applyFont="1" applyBorder="1" applyAlignment="1">
      <alignment horizontal="right" wrapText="1"/>
    </xf>
    <xf numFmtId="0" fontId="8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2" fillId="0" borderId="0" xfId="0" applyFont="1" applyFill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/>
    <xf numFmtId="165" fontId="2" fillId="0" borderId="0" xfId="0" applyNumberFormat="1" applyFont="1"/>
    <xf numFmtId="0" fontId="2" fillId="0" borderId="0" xfId="0" applyFont="1" applyFill="1"/>
    <xf numFmtId="0" fontId="9" fillId="0" borderId="1" xfId="0" applyFont="1" applyFill="1" applyBorder="1" applyAlignment="1">
      <alignment horizontal="right" wrapText="1"/>
    </xf>
    <xf numFmtId="1" fontId="9" fillId="0" borderId="0" xfId="0" applyNumberFormat="1" applyFont="1" applyFill="1"/>
    <xf numFmtId="164" fontId="14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left"/>
    </xf>
    <xf numFmtId="1" fontId="8" fillId="0" borderId="0" xfId="0" applyNumberFormat="1" applyFont="1"/>
    <xf numFmtId="0" fontId="1" fillId="0" borderId="0" xfId="0" applyFont="1" applyFill="1"/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21" fontId="8" fillId="0" borderId="0" xfId="0" applyNumberFormat="1" applyFont="1" applyFill="1"/>
    <xf numFmtId="0" fontId="8" fillId="0" borderId="0" xfId="0" applyFont="1" applyFill="1"/>
    <xf numFmtId="165" fontId="8" fillId="0" borderId="0" xfId="0" applyNumberFormat="1" applyFont="1" applyFill="1"/>
    <xf numFmtId="0" fontId="4" fillId="0" borderId="0" xfId="0" applyFont="1" applyFill="1"/>
    <xf numFmtId="166" fontId="4" fillId="0" borderId="0" xfId="0" applyNumberFormat="1" applyFont="1" applyFill="1"/>
    <xf numFmtId="167" fontId="4" fillId="0" borderId="0" xfId="0" applyNumberFormat="1" applyFont="1" applyFill="1"/>
    <xf numFmtId="165" fontId="1" fillId="0" borderId="0" xfId="0" applyNumberFormat="1" applyFont="1" applyFill="1"/>
    <xf numFmtId="0" fontId="11" fillId="0" borderId="0" xfId="0" applyFont="1"/>
    <xf numFmtId="0" fontId="15" fillId="0" borderId="0" xfId="0" applyFont="1"/>
  </cellXfs>
  <cellStyles count="2">
    <cellStyle name="Normal" xfId="0" builtinId="0"/>
    <cellStyle name="Normal 2" xfId="1" xr:uid="{00000000-0005-0000-0000-000001000000}"/>
  </cellStyles>
  <dxfs count="7">
    <dxf>
      <font>
        <b val="0"/>
        <i val="0"/>
        <color auto="1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theme="9" tint="0.59996337778862885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 val="0"/>
        <i val="0"/>
        <color theme="1"/>
      </font>
      <fill>
        <patternFill>
          <bgColor theme="6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5C7B4-148A-442A-B4D5-7F6A97841C09}">
  <dimension ref="B6:B19"/>
  <sheetViews>
    <sheetView showGridLines="0" workbookViewId="0">
      <selection activeCell="L6" sqref="L6"/>
    </sheetView>
  </sheetViews>
  <sheetFormatPr defaultRowHeight="12.45" x14ac:dyDescent="0.3"/>
  <sheetData>
    <row r="6" spans="2:2" ht="20.6" x14ac:dyDescent="0.55000000000000004">
      <c r="B6" s="56" t="s">
        <v>29</v>
      </c>
    </row>
    <row r="8" spans="2:2" ht="12.9" x14ac:dyDescent="0.35">
      <c r="B8" s="55" t="s">
        <v>38</v>
      </c>
    </row>
    <row r="10" spans="2:2" x14ac:dyDescent="0.3">
      <c r="B10" s="55" t="s">
        <v>32</v>
      </c>
    </row>
    <row r="12" spans="2:2" x14ac:dyDescent="0.3">
      <c r="B12" s="55" t="s">
        <v>33</v>
      </c>
    </row>
    <row r="13" spans="2:2" x14ac:dyDescent="0.3">
      <c r="B13" s="55" t="s">
        <v>34</v>
      </c>
    </row>
    <row r="15" spans="2:2" x14ac:dyDescent="0.3">
      <c r="B15" s="55" t="s">
        <v>35</v>
      </c>
    </row>
    <row r="17" spans="2:2" x14ac:dyDescent="0.3">
      <c r="B17" s="55" t="s">
        <v>36</v>
      </c>
    </row>
    <row r="19" spans="2:2" x14ac:dyDescent="0.3">
      <c r="B19" s="55" t="s"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R550"/>
  <sheetViews>
    <sheetView showGridLines="0" tabSelected="1" workbookViewId="0">
      <pane ySplit="5" topLeftCell="A6" activePane="bottomLeft" state="frozenSplit"/>
      <selection pane="bottomLeft" activeCell="A2" sqref="A2"/>
    </sheetView>
  </sheetViews>
  <sheetFormatPr defaultColWidth="9.07421875" defaultRowHeight="12.9" x14ac:dyDescent="0.35"/>
  <cols>
    <col min="1" max="1" width="2.4609375" style="44" customWidth="1"/>
    <col min="2" max="2" width="19.84375" style="45" customWidth="1"/>
    <col min="3" max="3" width="6.3046875" style="44" customWidth="1"/>
    <col min="4" max="5" width="5.3046875" style="46" customWidth="1"/>
    <col min="6" max="6" width="10.4609375" style="44" customWidth="1"/>
    <col min="7" max="7" width="9.07421875" style="44"/>
    <col min="8" max="8" width="9.07421875" style="54"/>
    <col min="9" max="9" width="9.07421875" style="38"/>
    <col min="10" max="12" width="6.4609375" style="51" customWidth="1"/>
    <col min="13" max="14" width="5.07421875" style="51" customWidth="1"/>
    <col min="15" max="16" width="7" style="51" customWidth="1"/>
    <col min="17" max="16384" width="9.07421875" style="1"/>
  </cols>
  <sheetData>
    <row r="1" spans="1:18" x14ac:dyDescent="0.35">
      <c r="A1" s="6"/>
      <c r="B1" s="9" t="s">
        <v>0</v>
      </c>
      <c r="C1" s="6" t="s">
        <v>17</v>
      </c>
      <c r="D1" s="11" t="s">
        <v>12</v>
      </c>
      <c r="E1" s="11" t="s">
        <v>13</v>
      </c>
      <c r="F1" s="7" t="s">
        <v>1</v>
      </c>
      <c r="G1" s="7" t="s">
        <v>2</v>
      </c>
      <c r="H1" s="20" t="s">
        <v>3</v>
      </c>
      <c r="I1" s="8" t="s">
        <v>4</v>
      </c>
      <c r="J1" s="7" t="s">
        <v>7</v>
      </c>
      <c r="K1" s="7" t="s">
        <v>8</v>
      </c>
      <c r="L1" s="7" t="s">
        <v>9</v>
      </c>
      <c r="M1" s="7" t="s">
        <v>16</v>
      </c>
      <c r="N1" s="7" t="s">
        <v>15</v>
      </c>
      <c r="O1" s="7" t="s">
        <v>18</v>
      </c>
      <c r="P1" s="7" t="s">
        <v>21</v>
      </c>
    </row>
    <row r="2" spans="1:18" ht="21" customHeight="1" x14ac:dyDescent="0.45">
      <c r="A2" s="3" t="s">
        <v>29</v>
      </c>
      <c r="B2" s="10"/>
      <c r="C2" s="1"/>
      <c r="D2" s="12"/>
      <c r="E2" s="12"/>
      <c r="F2" s="1"/>
      <c r="G2" s="1"/>
      <c r="H2" s="21"/>
      <c r="J2" s="5"/>
      <c r="K2" s="5"/>
      <c r="L2" s="5"/>
      <c r="M2" s="5"/>
      <c r="N2" s="13" t="s">
        <v>14</v>
      </c>
      <c r="O2" s="23">
        <v>0.2</v>
      </c>
      <c r="P2" s="19" t="s">
        <v>15</v>
      </c>
    </row>
    <row r="3" spans="1:18" ht="21" customHeight="1" x14ac:dyDescent="0.45">
      <c r="A3" s="3"/>
      <c r="B3" s="42" t="s">
        <v>28</v>
      </c>
      <c r="C3" s="1"/>
      <c r="D3" s="34" t="s">
        <v>22</v>
      </c>
      <c r="E3" s="35"/>
      <c r="F3" s="19" t="s">
        <v>26</v>
      </c>
      <c r="G3" s="36" t="s">
        <v>24</v>
      </c>
      <c r="H3" s="37" t="s">
        <v>26</v>
      </c>
      <c r="I3" s="38" t="s">
        <v>25</v>
      </c>
      <c r="J3" s="5"/>
      <c r="K3" s="5"/>
      <c r="L3" s="5"/>
      <c r="M3" s="5"/>
      <c r="N3" s="13"/>
      <c r="O3" s="33"/>
      <c r="P3" s="19"/>
    </row>
    <row r="4" spans="1:18" ht="21" customHeight="1" x14ac:dyDescent="0.5">
      <c r="A4" s="3"/>
      <c r="B4" s="41" t="s">
        <v>27</v>
      </c>
      <c r="C4" s="1"/>
      <c r="D4" s="34" t="s">
        <v>23</v>
      </c>
      <c r="E4" s="35"/>
      <c r="F4" s="19" t="s">
        <v>26</v>
      </c>
      <c r="G4" s="36"/>
      <c r="H4" s="21"/>
      <c r="J4" s="5"/>
      <c r="K4" s="5"/>
      <c r="L4" s="5"/>
      <c r="M4" s="5"/>
      <c r="N4" s="13"/>
      <c r="O4" s="33"/>
      <c r="P4" s="19"/>
    </row>
    <row r="5" spans="1:18" s="32" customFormat="1" ht="26.25" customHeight="1" x14ac:dyDescent="0.35">
      <c r="A5" s="25"/>
      <c r="B5" s="26" t="s">
        <v>10</v>
      </c>
      <c r="C5" s="25" t="s">
        <v>11</v>
      </c>
      <c r="D5" s="27" t="s">
        <v>12</v>
      </c>
      <c r="E5" s="28" t="s">
        <v>13</v>
      </c>
      <c r="F5" s="29" t="s">
        <v>1</v>
      </c>
      <c r="G5" s="29" t="s">
        <v>2</v>
      </c>
      <c r="H5" s="30" t="s">
        <v>3</v>
      </c>
      <c r="I5" s="39" t="s">
        <v>4</v>
      </c>
      <c r="J5" s="31" t="s">
        <v>7</v>
      </c>
      <c r="K5" s="31" t="s">
        <v>8</v>
      </c>
      <c r="L5" s="31" t="s">
        <v>9</v>
      </c>
      <c r="M5" s="31" t="s">
        <v>16</v>
      </c>
      <c r="N5" s="31" t="s">
        <v>15</v>
      </c>
      <c r="O5" s="31" t="s">
        <v>18</v>
      </c>
      <c r="P5" s="31" t="s">
        <v>20</v>
      </c>
    </row>
    <row r="6" spans="1:18" x14ac:dyDescent="0.35">
      <c r="A6" s="1"/>
      <c r="B6" s="10"/>
      <c r="C6" s="1"/>
      <c r="D6" s="12"/>
      <c r="E6" s="14"/>
      <c r="F6" s="18"/>
      <c r="G6" s="15"/>
      <c r="H6" s="17"/>
      <c r="I6" s="40"/>
      <c r="J6" s="5"/>
      <c r="K6" s="5"/>
      <c r="L6" s="5"/>
      <c r="M6" s="22"/>
      <c r="N6" s="22"/>
      <c r="O6" s="24"/>
      <c r="P6" s="24"/>
    </row>
    <row r="7" spans="1:18" x14ac:dyDescent="0.35">
      <c r="A7" s="1"/>
      <c r="B7" s="10">
        <v>45328.926527777781</v>
      </c>
      <c r="C7" s="1">
        <v>16</v>
      </c>
      <c r="D7" s="12">
        <v>0.2</v>
      </c>
      <c r="E7" s="14">
        <f t="shared" ref="E7:E17" si="0">D7</f>
        <v>0.2</v>
      </c>
      <c r="F7" s="18" t="e">
        <f>B7-#REF!</f>
        <v>#REF!</v>
      </c>
      <c r="G7" s="15" t="e">
        <f t="shared" ref="G7:G17" si="1">F7*86400</f>
        <v>#REF!</v>
      </c>
      <c r="H7" s="17" t="e">
        <f>B7-#REF!</f>
        <v>#REF!</v>
      </c>
      <c r="I7" s="16" t="e">
        <f t="shared" ref="I7:I17" si="2">E7/G7*60*60</f>
        <v>#REF!</v>
      </c>
      <c r="J7" s="5">
        <f t="shared" ref="J7:J17" si="3">DAY(B7)</f>
        <v>6</v>
      </c>
      <c r="K7" s="5">
        <f t="shared" ref="K7:K17" si="4">MONTH(B7)</f>
        <v>2</v>
      </c>
      <c r="L7" s="5">
        <f t="shared" ref="L7:L17" si="5">YEAR(B7)</f>
        <v>2024</v>
      </c>
      <c r="M7" s="22">
        <f t="shared" ref="M7:M17" si="6">HOUR(B7)</f>
        <v>22</v>
      </c>
      <c r="N7" s="22">
        <f t="shared" ref="N7:N17" si="7">MINUTE(B7)</f>
        <v>14</v>
      </c>
      <c r="O7" s="24">
        <f t="shared" ref="O7:O17" si="8">M7*100+N7</f>
        <v>2214</v>
      </c>
      <c r="P7" s="24">
        <f t="shared" ref="P7:P17" si="9">IF(N7&lt;55,((ROUND((N7+2)/5,0)*5)+(M7*100)),((M7+1)*100))</f>
        <v>2215</v>
      </c>
      <c r="R7" s="1" t="s">
        <v>30</v>
      </c>
    </row>
    <row r="8" spans="1:18" x14ac:dyDescent="0.35">
      <c r="A8" s="1"/>
      <c r="B8" s="10">
        <v>45328.931087962963</v>
      </c>
      <c r="C8" s="1">
        <v>17</v>
      </c>
      <c r="D8" s="12">
        <v>0.2</v>
      </c>
      <c r="E8" s="14">
        <f t="shared" si="0"/>
        <v>0.2</v>
      </c>
      <c r="F8" s="18">
        <f t="shared" ref="F8:F17" si="10">B8-B7</f>
        <v>4.5601851816172712E-3</v>
      </c>
      <c r="G8" s="15">
        <f t="shared" si="1"/>
        <v>393.99999969173223</v>
      </c>
      <c r="H8" s="17">
        <f t="shared" ref="H8:H17" si="11">B8-B7</f>
        <v>4.5601851816172712E-3</v>
      </c>
      <c r="I8" s="16">
        <f t="shared" si="2"/>
        <v>1.8274111689424672</v>
      </c>
      <c r="J8" s="5">
        <f t="shared" si="3"/>
        <v>6</v>
      </c>
      <c r="K8" s="5">
        <f t="shared" si="4"/>
        <v>2</v>
      </c>
      <c r="L8" s="5">
        <f t="shared" si="5"/>
        <v>2024</v>
      </c>
      <c r="M8" s="22">
        <f t="shared" si="6"/>
        <v>22</v>
      </c>
      <c r="N8" s="22">
        <f t="shared" si="7"/>
        <v>20</v>
      </c>
      <c r="O8" s="24">
        <f t="shared" si="8"/>
        <v>2220</v>
      </c>
      <c r="P8" s="24">
        <f t="shared" si="9"/>
        <v>2220</v>
      </c>
    </row>
    <row r="9" spans="1:18" x14ac:dyDescent="0.35">
      <c r="A9" s="1"/>
      <c r="B9" s="10">
        <v>45328.937256944446</v>
      </c>
      <c r="C9" s="1">
        <v>18</v>
      </c>
      <c r="D9" s="12">
        <v>0.2</v>
      </c>
      <c r="E9" s="14">
        <f t="shared" si="0"/>
        <v>0.2</v>
      </c>
      <c r="F9" s="18">
        <f t="shared" si="10"/>
        <v>6.1689814829151146E-3</v>
      </c>
      <c r="G9" s="15">
        <f t="shared" si="1"/>
        <v>533.0000001238659</v>
      </c>
      <c r="H9" s="17">
        <f t="shared" si="11"/>
        <v>6.1689814829151146E-3</v>
      </c>
      <c r="I9" s="16">
        <f t="shared" si="2"/>
        <v>1.3508442773596181</v>
      </c>
      <c r="J9" s="5">
        <f t="shared" si="3"/>
        <v>6</v>
      </c>
      <c r="K9" s="5">
        <f t="shared" si="4"/>
        <v>2</v>
      </c>
      <c r="L9" s="5">
        <f t="shared" si="5"/>
        <v>2024</v>
      </c>
      <c r="M9" s="22">
        <f t="shared" si="6"/>
        <v>22</v>
      </c>
      <c r="N9" s="22">
        <f t="shared" si="7"/>
        <v>29</v>
      </c>
      <c r="O9" s="24">
        <f t="shared" si="8"/>
        <v>2229</v>
      </c>
      <c r="P9" s="24">
        <f t="shared" si="9"/>
        <v>2230</v>
      </c>
    </row>
    <row r="10" spans="1:18" x14ac:dyDescent="0.35">
      <c r="A10" s="1"/>
      <c r="B10" s="10">
        <v>45328.941365740742</v>
      </c>
      <c r="C10" s="1">
        <v>19</v>
      </c>
      <c r="D10" s="12">
        <v>0.2</v>
      </c>
      <c r="E10" s="14">
        <f t="shared" si="0"/>
        <v>0.2</v>
      </c>
      <c r="F10" s="18">
        <f t="shared" si="10"/>
        <v>4.1087962963501923E-3</v>
      </c>
      <c r="G10" s="15">
        <f t="shared" si="1"/>
        <v>355.00000000465661</v>
      </c>
      <c r="H10" s="17">
        <f t="shared" si="11"/>
        <v>4.1087962963501923E-3</v>
      </c>
      <c r="I10" s="16">
        <f t="shared" si="2"/>
        <v>2.028169014057903</v>
      </c>
      <c r="J10" s="5">
        <f t="shared" si="3"/>
        <v>6</v>
      </c>
      <c r="K10" s="5">
        <f t="shared" si="4"/>
        <v>2</v>
      </c>
      <c r="L10" s="5">
        <f t="shared" si="5"/>
        <v>2024</v>
      </c>
      <c r="M10" s="22">
        <f t="shared" si="6"/>
        <v>22</v>
      </c>
      <c r="N10" s="22">
        <f t="shared" si="7"/>
        <v>35</v>
      </c>
      <c r="O10" s="24">
        <f t="shared" si="8"/>
        <v>2235</v>
      </c>
      <c r="P10" s="24">
        <f t="shared" si="9"/>
        <v>2235</v>
      </c>
    </row>
    <row r="11" spans="1:18" x14ac:dyDescent="0.35">
      <c r="A11" s="1"/>
      <c r="B11" s="10">
        <v>45328.945972222224</v>
      </c>
      <c r="C11" s="1">
        <v>20</v>
      </c>
      <c r="D11" s="12">
        <v>0.2</v>
      </c>
      <c r="E11" s="14">
        <f t="shared" si="0"/>
        <v>0.2</v>
      </c>
      <c r="F11" s="18">
        <f t="shared" si="10"/>
        <v>4.6064814814599231E-3</v>
      </c>
      <c r="G11" s="15">
        <f t="shared" si="1"/>
        <v>397.99999999813735</v>
      </c>
      <c r="H11" s="17">
        <f t="shared" si="11"/>
        <v>4.6064814814599231E-3</v>
      </c>
      <c r="I11" s="16">
        <f t="shared" si="2"/>
        <v>1.8090452261391197</v>
      </c>
      <c r="J11" s="5">
        <f t="shared" si="3"/>
        <v>6</v>
      </c>
      <c r="K11" s="5">
        <f t="shared" si="4"/>
        <v>2</v>
      </c>
      <c r="L11" s="5">
        <f t="shared" si="5"/>
        <v>2024</v>
      </c>
      <c r="M11" s="22">
        <f t="shared" si="6"/>
        <v>22</v>
      </c>
      <c r="N11" s="22">
        <f t="shared" si="7"/>
        <v>42</v>
      </c>
      <c r="O11" s="24">
        <f t="shared" si="8"/>
        <v>2242</v>
      </c>
      <c r="P11" s="24">
        <f t="shared" si="9"/>
        <v>2245</v>
      </c>
    </row>
    <row r="12" spans="1:18" x14ac:dyDescent="0.35">
      <c r="A12" s="1"/>
      <c r="B12" s="10">
        <v>45328.953229166669</v>
      </c>
      <c r="C12" s="1">
        <v>21</v>
      </c>
      <c r="D12" s="12">
        <v>0.2</v>
      </c>
      <c r="E12" s="14">
        <v>0</v>
      </c>
      <c r="F12" s="18">
        <f t="shared" si="10"/>
        <v>7.2569444455439225E-3</v>
      </c>
      <c r="G12" s="15">
        <f t="shared" si="1"/>
        <v>627.0000000949949</v>
      </c>
      <c r="H12" s="17">
        <f t="shared" si="11"/>
        <v>7.2569444455439225E-3</v>
      </c>
      <c r="I12" s="16">
        <f t="shared" si="2"/>
        <v>0</v>
      </c>
      <c r="J12" s="5">
        <f t="shared" si="3"/>
        <v>6</v>
      </c>
      <c r="K12" s="5">
        <f t="shared" si="4"/>
        <v>2</v>
      </c>
      <c r="L12" s="5">
        <f t="shared" si="5"/>
        <v>2024</v>
      </c>
      <c r="M12" s="22">
        <f t="shared" si="6"/>
        <v>22</v>
      </c>
      <c r="N12" s="22">
        <f t="shared" si="7"/>
        <v>52</v>
      </c>
      <c r="O12" s="24">
        <f t="shared" si="8"/>
        <v>2252</v>
      </c>
      <c r="P12" s="24">
        <f t="shared" si="9"/>
        <v>2255</v>
      </c>
      <c r="R12" s="1" t="s">
        <v>31</v>
      </c>
    </row>
    <row r="13" spans="1:18" x14ac:dyDescent="0.35">
      <c r="A13" s="1"/>
      <c r="B13" s="10">
        <v>45328.958067129628</v>
      </c>
      <c r="C13" s="1">
        <v>22</v>
      </c>
      <c r="D13" s="12">
        <v>0.2</v>
      </c>
      <c r="E13" s="14">
        <f t="shared" si="0"/>
        <v>0.2</v>
      </c>
      <c r="F13" s="18">
        <f t="shared" si="10"/>
        <v>4.8379629588453099E-3</v>
      </c>
      <c r="G13" s="15">
        <f t="shared" si="1"/>
        <v>417.99999964423478</v>
      </c>
      <c r="H13" s="17">
        <f t="shared" si="11"/>
        <v>4.8379629588453099E-3</v>
      </c>
      <c r="I13" s="16">
        <f t="shared" si="2"/>
        <v>1.722488039743544</v>
      </c>
      <c r="J13" s="5">
        <f t="shared" si="3"/>
        <v>6</v>
      </c>
      <c r="K13" s="5">
        <f t="shared" si="4"/>
        <v>2</v>
      </c>
      <c r="L13" s="5">
        <f t="shared" si="5"/>
        <v>2024</v>
      </c>
      <c r="M13" s="22">
        <f t="shared" si="6"/>
        <v>22</v>
      </c>
      <c r="N13" s="22">
        <f t="shared" si="7"/>
        <v>59</v>
      </c>
      <c r="O13" s="24">
        <f t="shared" si="8"/>
        <v>2259</v>
      </c>
      <c r="P13" s="24">
        <f t="shared" si="9"/>
        <v>2300</v>
      </c>
    </row>
    <row r="14" spans="1:18" x14ac:dyDescent="0.35">
      <c r="A14" s="1"/>
      <c r="B14" s="10">
        <v>45328.964178240742</v>
      </c>
      <c r="C14" s="1">
        <v>23</v>
      </c>
      <c r="D14" s="12">
        <v>0.2</v>
      </c>
      <c r="E14" s="14">
        <f t="shared" si="0"/>
        <v>0.2</v>
      </c>
      <c r="F14" s="18">
        <f t="shared" si="10"/>
        <v>6.1111111135687679E-3</v>
      </c>
      <c r="G14" s="15">
        <f t="shared" si="1"/>
        <v>528.00000021234155</v>
      </c>
      <c r="H14" s="17">
        <f t="shared" si="11"/>
        <v>6.1111111135687679E-3</v>
      </c>
      <c r="I14" s="16">
        <f t="shared" si="2"/>
        <v>1.3636363630879609</v>
      </c>
      <c r="J14" s="5">
        <f t="shared" si="3"/>
        <v>6</v>
      </c>
      <c r="K14" s="5">
        <f t="shared" si="4"/>
        <v>2</v>
      </c>
      <c r="L14" s="5">
        <f t="shared" si="5"/>
        <v>2024</v>
      </c>
      <c r="M14" s="22">
        <f t="shared" si="6"/>
        <v>23</v>
      </c>
      <c r="N14" s="22">
        <f t="shared" si="7"/>
        <v>8</v>
      </c>
      <c r="O14" s="24">
        <f t="shared" si="8"/>
        <v>2308</v>
      </c>
      <c r="P14" s="24">
        <f t="shared" si="9"/>
        <v>2310</v>
      </c>
    </row>
    <row r="15" spans="1:18" x14ac:dyDescent="0.35">
      <c r="A15" s="1"/>
      <c r="B15" s="10">
        <v>45328.965763888889</v>
      </c>
      <c r="C15" s="1">
        <v>24</v>
      </c>
      <c r="D15" s="12">
        <v>0.2</v>
      </c>
      <c r="E15" s="14">
        <f t="shared" si="0"/>
        <v>0.2</v>
      </c>
      <c r="F15" s="18">
        <f t="shared" si="10"/>
        <v>1.5856481477385387E-3</v>
      </c>
      <c r="G15" s="15">
        <f t="shared" si="1"/>
        <v>136.99999996460974</v>
      </c>
      <c r="H15" s="17">
        <f t="shared" si="11"/>
        <v>1.5856481477385387E-3</v>
      </c>
      <c r="I15" s="16">
        <f t="shared" si="2"/>
        <v>5.2554744539123552</v>
      </c>
      <c r="J15" s="5">
        <f t="shared" si="3"/>
        <v>6</v>
      </c>
      <c r="K15" s="5">
        <f t="shared" si="4"/>
        <v>2</v>
      </c>
      <c r="L15" s="5">
        <f t="shared" si="5"/>
        <v>2024</v>
      </c>
      <c r="M15" s="22">
        <f t="shared" si="6"/>
        <v>23</v>
      </c>
      <c r="N15" s="22">
        <f t="shared" si="7"/>
        <v>10</v>
      </c>
      <c r="O15" s="24">
        <f t="shared" si="8"/>
        <v>2310</v>
      </c>
      <c r="P15" s="24">
        <f t="shared" si="9"/>
        <v>2310</v>
      </c>
    </row>
    <row r="16" spans="1:18" x14ac:dyDescent="0.35">
      <c r="A16" s="1"/>
      <c r="B16" s="10">
        <v>45328.966886574075</v>
      </c>
      <c r="C16" s="1">
        <v>25</v>
      </c>
      <c r="D16" s="12">
        <v>0.2</v>
      </c>
      <c r="E16" s="14">
        <f t="shared" si="0"/>
        <v>0.2</v>
      </c>
      <c r="F16" s="18">
        <f t="shared" si="10"/>
        <v>1.1226851856918074E-3</v>
      </c>
      <c r="G16" s="15">
        <f t="shared" si="1"/>
        <v>97.000000043772161</v>
      </c>
      <c r="H16" s="17">
        <f t="shared" si="11"/>
        <v>1.1226851856918074E-3</v>
      </c>
      <c r="I16" s="16">
        <f t="shared" si="2"/>
        <v>7.4226804090215808</v>
      </c>
      <c r="J16" s="5">
        <f t="shared" si="3"/>
        <v>6</v>
      </c>
      <c r="K16" s="5">
        <f t="shared" si="4"/>
        <v>2</v>
      </c>
      <c r="L16" s="5">
        <f t="shared" si="5"/>
        <v>2024</v>
      </c>
      <c r="M16" s="22">
        <f t="shared" si="6"/>
        <v>23</v>
      </c>
      <c r="N16" s="22">
        <f t="shared" si="7"/>
        <v>12</v>
      </c>
      <c r="O16" s="24">
        <f t="shared" si="8"/>
        <v>2312</v>
      </c>
      <c r="P16" s="24">
        <f t="shared" si="9"/>
        <v>2315</v>
      </c>
    </row>
    <row r="17" spans="1:16" x14ac:dyDescent="0.35">
      <c r="A17" s="1"/>
      <c r="B17" s="10">
        <v>45328.967685185184</v>
      </c>
      <c r="C17" s="1">
        <v>26</v>
      </c>
      <c r="D17" s="12">
        <v>0.2</v>
      </c>
      <c r="E17" s="14">
        <f t="shared" si="0"/>
        <v>0.2</v>
      </c>
      <c r="F17" s="18">
        <f t="shared" si="10"/>
        <v>7.9861110862111673E-4</v>
      </c>
      <c r="G17" s="15">
        <f t="shared" si="1"/>
        <v>68.999999784864485</v>
      </c>
      <c r="H17" s="17">
        <f t="shared" si="11"/>
        <v>7.9861110862111673E-4</v>
      </c>
      <c r="I17" s="16">
        <f t="shared" si="2"/>
        <v>10.434782641230324</v>
      </c>
      <c r="J17" s="5">
        <f t="shared" si="3"/>
        <v>6</v>
      </c>
      <c r="K17" s="5">
        <f t="shared" si="4"/>
        <v>2</v>
      </c>
      <c r="L17" s="5">
        <f t="shared" si="5"/>
        <v>2024</v>
      </c>
      <c r="M17" s="22">
        <f t="shared" si="6"/>
        <v>23</v>
      </c>
      <c r="N17" s="22">
        <f t="shared" si="7"/>
        <v>13</v>
      </c>
      <c r="O17" s="24">
        <f t="shared" si="8"/>
        <v>2313</v>
      </c>
      <c r="P17" s="24">
        <f t="shared" si="9"/>
        <v>2315</v>
      </c>
    </row>
    <row r="18" spans="1:16" x14ac:dyDescent="0.35">
      <c r="A18" s="1"/>
      <c r="B18" s="10">
        <v>45328.968217592592</v>
      </c>
      <c r="C18" s="1">
        <v>27</v>
      </c>
      <c r="D18" s="12">
        <v>0.2</v>
      </c>
      <c r="E18" s="14">
        <f t="shared" ref="E18:E30" si="12">D18</f>
        <v>0.2</v>
      </c>
      <c r="F18" s="18">
        <f t="shared" ref="F18:F30" si="13">B18-B17</f>
        <v>5.3240740817273036E-4</v>
      </c>
      <c r="G18" s="15">
        <f t="shared" ref="G18:G30" si="14">F18*86400</f>
        <v>46.000000066123903</v>
      </c>
      <c r="H18" s="17">
        <f t="shared" ref="H18:H30" si="15">B18-B17</f>
        <v>5.3240740817273036E-4</v>
      </c>
      <c r="I18" s="16">
        <f t="shared" ref="I18:I30" si="16">E18/G18*60*60</f>
        <v>15.652173890543853</v>
      </c>
      <c r="J18" s="5">
        <f t="shared" ref="J18:J30" si="17">DAY(B18)</f>
        <v>6</v>
      </c>
      <c r="K18" s="5">
        <f t="shared" ref="K18:K30" si="18">MONTH(B18)</f>
        <v>2</v>
      </c>
      <c r="L18" s="5">
        <f t="shared" ref="L18:L30" si="19">YEAR(B18)</f>
        <v>2024</v>
      </c>
      <c r="M18" s="22">
        <f t="shared" ref="M18:M30" si="20">HOUR(B18)</f>
        <v>23</v>
      </c>
      <c r="N18" s="22">
        <f t="shared" ref="N18:N30" si="21">MINUTE(B18)</f>
        <v>14</v>
      </c>
      <c r="O18" s="24">
        <f t="shared" ref="O18:O30" si="22">M18*100+N18</f>
        <v>2314</v>
      </c>
      <c r="P18" s="24">
        <f t="shared" ref="P18:P30" si="23">IF(N18&lt;55,((ROUND((N18+2)/5,0)*5)+(M18*100)),((M18+1)*100))</f>
        <v>2315</v>
      </c>
    </row>
    <row r="19" spans="1:16" x14ac:dyDescent="0.35">
      <c r="A19" s="1"/>
      <c r="B19" s="10">
        <v>45328.968414351853</v>
      </c>
      <c r="C19" s="1">
        <v>28</v>
      </c>
      <c r="D19" s="12">
        <v>0.2</v>
      </c>
      <c r="E19" s="14">
        <f t="shared" si="12"/>
        <v>0.2</v>
      </c>
      <c r="F19" s="18">
        <f t="shared" si="13"/>
        <v>1.9675926159834489E-4</v>
      </c>
      <c r="G19" s="15">
        <f t="shared" si="14"/>
        <v>17.000000202096999</v>
      </c>
      <c r="H19" s="17">
        <f t="shared" si="15"/>
        <v>1.9675926159834489E-4</v>
      </c>
      <c r="I19" s="16">
        <f t="shared" si="16"/>
        <v>42.352940672976338</v>
      </c>
      <c r="J19" s="5">
        <f t="shared" si="17"/>
        <v>6</v>
      </c>
      <c r="K19" s="5">
        <f t="shared" si="18"/>
        <v>2</v>
      </c>
      <c r="L19" s="5">
        <f t="shared" si="19"/>
        <v>2024</v>
      </c>
      <c r="M19" s="22">
        <f t="shared" si="20"/>
        <v>23</v>
      </c>
      <c r="N19" s="22">
        <f t="shared" si="21"/>
        <v>14</v>
      </c>
      <c r="O19" s="24">
        <f t="shared" si="22"/>
        <v>2314</v>
      </c>
      <c r="P19" s="24">
        <f t="shared" si="23"/>
        <v>2315</v>
      </c>
    </row>
    <row r="20" spans="1:16" x14ac:dyDescent="0.35">
      <c r="A20" s="1"/>
      <c r="B20" s="10">
        <v>45328.968807870369</v>
      </c>
      <c r="C20" s="1">
        <v>29</v>
      </c>
      <c r="D20" s="12">
        <v>0.2</v>
      </c>
      <c r="E20" s="14">
        <f t="shared" si="12"/>
        <v>0.2</v>
      </c>
      <c r="F20" s="18">
        <f t="shared" si="13"/>
        <v>3.9351851592073217E-4</v>
      </c>
      <c r="G20" s="15">
        <f t="shared" si="14"/>
        <v>33.99999977555126</v>
      </c>
      <c r="H20" s="17">
        <f t="shared" si="15"/>
        <v>3.9351851592073217E-4</v>
      </c>
      <c r="I20" s="16">
        <f t="shared" si="16"/>
        <v>21.17647072803036</v>
      </c>
      <c r="J20" s="5">
        <f t="shared" si="17"/>
        <v>6</v>
      </c>
      <c r="K20" s="5">
        <f t="shared" si="18"/>
        <v>2</v>
      </c>
      <c r="L20" s="5">
        <f t="shared" si="19"/>
        <v>2024</v>
      </c>
      <c r="M20" s="22">
        <f t="shared" si="20"/>
        <v>23</v>
      </c>
      <c r="N20" s="22">
        <f t="shared" si="21"/>
        <v>15</v>
      </c>
      <c r="O20" s="24">
        <f t="shared" si="22"/>
        <v>2315</v>
      </c>
      <c r="P20" s="24">
        <f t="shared" si="23"/>
        <v>2315</v>
      </c>
    </row>
    <row r="21" spans="1:16" x14ac:dyDescent="0.35">
      <c r="A21" s="1"/>
      <c r="B21" s="10">
        <v>45328.968958333331</v>
      </c>
      <c r="C21" s="1">
        <v>30</v>
      </c>
      <c r="D21" s="12">
        <v>0.2</v>
      </c>
      <c r="E21" s="14">
        <f t="shared" si="12"/>
        <v>0.2</v>
      </c>
      <c r="F21" s="18">
        <f t="shared" si="13"/>
        <v>1.5046296175569296E-4</v>
      </c>
      <c r="G21" s="15">
        <f t="shared" si="14"/>
        <v>12.999999895691872</v>
      </c>
      <c r="H21" s="17">
        <f t="shared" si="15"/>
        <v>1.5046296175569296E-4</v>
      </c>
      <c r="I21" s="16">
        <f t="shared" si="16"/>
        <v>55.38461582900505</v>
      </c>
      <c r="J21" s="5">
        <f t="shared" si="17"/>
        <v>6</v>
      </c>
      <c r="K21" s="5">
        <f t="shared" si="18"/>
        <v>2</v>
      </c>
      <c r="L21" s="5">
        <f t="shared" si="19"/>
        <v>2024</v>
      </c>
      <c r="M21" s="22">
        <f t="shared" si="20"/>
        <v>23</v>
      </c>
      <c r="N21" s="22">
        <f t="shared" si="21"/>
        <v>15</v>
      </c>
      <c r="O21" s="24">
        <f t="shared" si="22"/>
        <v>2315</v>
      </c>
      <c r="P21" s="24">
        <f t="shared" si="23"/>
        <v>2315</v>
      </c>
    </row>
    <row r="22" spans="1:16" x14ac:dyDescent="0.35">
      <c r="A22" s="1"/>
      <c r="B22" s="10">
        <v>45328.9690625</v>
      </c>
      <c r="C22" s="1">
        <v>31</v>
      </c>
      <c r="D22" s="12">
        <v>0.2</v>
      </c>
      <c r="E22" s="14">
        <f t="shared" si="12"/>
        <v>0.2</v>
      </c>
      <c r="F22" s="18">
        <f t="shared" si="13"/>
        <v>1.0416666918899864E-4</v>
      </c>
      <c r="G22" s="43">
        <f t="shared" si="14"/>
        <v>9.0000002179294825</v>
      </c>
      <c r="H22" s="17">
        <f t="shared" si="15"/>
        <v>1.0416666918899864E-4</v>
      </c>
      <c r="I22" s="16">
        <f t="shared" si="16"/>
        <v>79.999998062849102</v>
      </c>
      <c r="J22" s="5">
        <f t="shared" si="17"/>
        <v>6</v>
      </c>
      <c r="K22" s="5">
        <f t="shared" si="18"/>
        <v>2</v>
      </c>
      <c r="L22" s="5">
        <f t="shared" si="19"/>
        <v>2024</v>
      </c>
      <c r="M22" s="22">
        <f t="shared" si="20"/>
        <v>23</v>
      </c>
      <c r="N22" s="22">
        <f t="shared" si="21"/>
        <v>15</v>
      </c>
      <c r="O22" s="24">
        <f t="shared" si="22"/>
        <v>2315</v>
      </c>
      <c r="P22" s="24">
        <f t="shared" si="23"/>
        <v>2315</v>
      </c>
    </row>
    <row r="23" spans="1:16" x14ac:dyDescent="0.35">
      <c r="A23" s="1"/>
      <c r="B23" s="10">
        <v>45328.969340277778</v>
      </c>
      <c r="C23" s="1">
        <v>32</v>
      </c>
      <c r="D23" s="12">
        <v>0.2</v>
      </c>
      <c r="E23" s="14">
        <f t="shared" si="12"/>
        <v>0.2</v>
      </c>
      <c r="F23" s="18">
        <f t="shared" si="13"/>
        <v>2.7777777722803876E-4</v>
      </c>
      <c r="G23" s="15">
        <f t="shared" si="14"/>
        <v>23.999999952502549</v>
      </c>
      <c r="H23" s="17">
        <f t="shared" si="15"/>
        <v>2.7777777722803876E-4</v>
      </c>
      <c r="I23" s="16">
        <f t="shared" si="16"/>
        <v>30.000000059371814</v>
      </c>
      <c r="J23" s="5">
        <f t="shared" si="17"/>
        <v>6</v>
      </c>
      <c r="K23" s="5">
        <f t="shared" si="18"/>
        <v>2</v>
      </c>
      <c r="L23" s="5">
        <f t="shared" si="19"/>
        <v>2024</v>
      </c>
      <c r="M23" s="22">
        <f t="shared" si="20"/>
        <v>23</v>
      </c>
      <c r="N23" s="22">
        <f t="shared" si="21"/>
        <v>15</v>
      </c>
      <c r="O23" s="24">
        <f t="shared" si="22"/>
        <v>2315</v>
      </c>
      <c r="P23" s="24">
        <f t="shared" si="23"/>
        <v>2315</v>
      </c>
    </row>
    <row r="24" spans="1:16" x14ac:dyDescent="0.35">
      <c r="A24" s="1"/>
      <c r="B24" s="10">
        <v>45328.969618055555</v>
      </c>
      <c r="C24" s="1">
        <v>33</v>
      </c>
      <c r="D24" s="12">
        <v>0.2</v>
      </c>
      <c r="E24" s="14">
        <f t="shared" si="12"/>
        <v>0.2</v>
      </c>
      <c r="F24" s="18">
        <f t="shared" si="13"/>
        <v>2.7777777722803876E-4</v>
      </c>
      <c r="G24" s="15">
        <f t="shared" si="14"/>
        <v>23.999999952502549</v>
      </c>
      <c r="H24" s="17">
        <f t="shared" si="15"/>
        <v>2.7777777722803876E-4</v>
      </c>
      <c r="I24" s="16">
        <f t="shared" si="16"/>
        <v>30.000000059371814</v>
      </c>
      <c r="J24" s="5">
        <f t="shared" si="17"/>
        <v>6</v>
      </c>
      <c r="K24" s="5">
        <f t="shared" si="18"/>
        <v>2</v>
      </c>
      <c r="L24" s="5">
        <f t="shared" si="19"/>
        <v>2024</v>
      </c>
      <c r="M24" s="22">
        <f t="shared" si="20"/>
        <v>23</v>
      </c>
      <c r="N24" s="22">
        <f t="shared" si="21"/>
        <v>16</v>
      </c>
      <c r="O24" s="24">
        <f t="shared" si="22"/>
        <v>2316</v>
      </c>
      <c r="P24" s="24">
        <f t="shared" si="23"/>
        <v>2320</v>
      </c>
    </row>
    <row r="25" spans="1:16" x14ac:dyDescent="0.35">
      <c r="A25" s="1"/>
      <c r="B25" s="10">
        <v>45328.971712962964</v>
      </c>
      <c r="C25" s="1">
        <v>34</v>
      </c>
      <c r="D25" s="12">
        <v>0.2</v>
      </c>
      <c r="E25" s="14">
        <f t="shared" si="12"/>
        <v>0.2</v>
      </c>
      <c r="F25" s="18">
        <f t="shared" si="13"/>
        <v>2.0949074096279219E-3</v>
      </c>
      <c r="G25" s="15">
        <f t="shared" si="14"/>
        <v>181.00000019185245</v>
      </c>
      <c r="H25" s="17">
        <f t="shared" si="15"/>
        <v>2.0949074096279219E-3</v>
      </c>
      <c r="I25" s="16">
        <f t="shared" si="16"/>
        <v>3.9779005482697798</v>
      </c>
      <c r="J25" s="5">
        <f t="shared" si="17"/>
        <v>6</v>
      </c>
      <c r="K25" s="5">
        <f t="shared" si="18"/>
        <v>2</v>
      </c>
      <c r="L25" s="5">
        <f t="shared" si="19"/>
        <v>2024</v>
      </c>
      <c r="M25" s="22">
        <f t="shared" si="20"/>
        <v>23</v>
      </c>
      <c r="N25" s="22">
        <f t="shared" si="21"/>
        <v>19</v>
      </c>
      <c r="O25" s="24">
        <f t="shared" si="22"/>
        <v>2319</v>
      </c>
      <c r="P25" s="24">
        <f t="shared" si="23"/>
        <v>2320</v>
      </c>
    </row>
    <row r="26" spans="1:16" x14ac:dyDescent="0.35">
      <c r="A26" s="1"/>
      <c r="B26" s="10">
        <v>45328.972881944443</v>
      </c>
      <c r="C26" s="1">
        <v>35</v>
      </c>
      <c r="D26" s="12">
        <v>0.2</v>
      </c>
      <c r="E26" s="14">
        <f t="shared" si="12"/>
        <v>0.2</v>
      </c>
      <c r="F26" s="18">
        <f t="shared" si="13"/>
        <v>1.1689814782585017E-3</v>
      </c>
      <c r="G26" s="15">
        <f t="shared" si="14"/>
        <v>100.99999972153455</v>
      </c>
      <c r="H26" s="17">
        <f t="shared" si="15"/>
        <v>1.1689814782585017E-3</v>
      </c>
      <c r="I26" s="16">
        <f t="shared" si="16"/>
        <v>7.1287128909415864</v>
      </c>
      <c r="J26" s="5">
        <f t="shared" si="17"/>
        <v>6</v>
      </c>
      <c r="K26" s="5">
        <f t="shared" si="18"/>
        <v>2</v>
      </c>
      <c r="L26" s="5">
        <f t="shared" si="19"/>
        <v>2024</v>
      </c>
      <c r="M26" s="22">
        <f t="shared" si="20"/>
        <v>23</v>
      </c>
      <c r="N26" s="22">
        <f t="shared" si="21"/>
        <v>20</v>
      </c>
      <c r="O26" s="24">
        <f t="shared" si="22"/>
        <v>2320</v>
      </c>
      <c r="P26" s="24">
        <f t="shared" si="23"/>
        <v>2320</v>
      </c>
    </row>
    <row r="27" spans="1:16" x14ac:dyDescent="0.35">
      <c r="A27" s="1"/>
      <c r="B27" s="10">
        <v>45328.978958333333</v>
      </c>
      <c r="C27" s="1">
        <v>36</v>
      </c>
      <c r="D27" s="12">
        <v>0.2</v>
      </c>
      <c r="E27" s="14">
        <f t="shared" si="12"/>
        <v>0.2</v>
      </c>
      <c r="F27" s="18">
        <f t="shared" si="13"/>
        <v>6.0763888905057684E-3</v>
      </c>
      <c r="G27" s="15">
        <f t="shared" si="14"/>
        <v>525.00000013969839</v>
      </c>
      <c r="H27" s="17">
        <f t="shared" si="15"/>
        <v>6.0763888905057684E-3</v>
      </c>
      <c r="I27" s="16">
        <f t="shared" si="16"/>
        <v>1.3714285710636449</v>
      </c>
      <c r="J27" s="5">
        <f t="shared" si="17"/>
        <v>6</v>
      </c>
      <c r="K27" s="5">
        <f t="shared" si="18"/>
        <v>2</v>
      </c>
      <c r="L27" s="5">
        <f t="shared" si="19"/>
        <v>2024</v>
      </c>
      <c r="M27" s="22">
        <f t="shared" si="20"/>
        <v>23</v>
      </c>
      <c r="N27" s="22">
        <f t="shared" si="21"/>
        <v>29</v>
      </c>
      <c r="O27" s="24">
        <f t="shared" si="22"/>
        <v>2329</v>
      </c>
      <c r="P27" s="24">
        <f t="shared" si="23"/>
        <v>2330</v>
      </c>
    </row>
    <row r="28" spans="1:16" x14ac:dyDescent="0.35">
      <c r="A28" s="1"/>
      <c r="B28" s="10">
        <v>45328.980949074074</v>
      </c>
      <c r="C28" s="1">
        <v>37</v>
      </c>
      <c r="D28" s="12">
        <v>0.2</v>
      </c>
      <c r="E28" s="14">
        <f t="shared" si="12"/>
        <v>0.2</v>
      </c>
      <c r="F28" s="18">
        <f t="shared" si="13"/>
        <v>1.9907407404389232E-3</v>
      </c>
      <c r="G28" s="15">
        <f t="shared" si="14"/>
        <v>171.99999997392297</v>
      </c>
      <c r="H28" s="17">
        <f t="shared" si="15"/>
        <v>1.9907407404389232E-3</v>
      </c>
      <c r="I28" s="16">
        <f t="shared" si="16"/>
        <v>4.1860465122625561</v>
      </c>
      <c r="J28" s="5">
        <f t="shared" si="17"/>
        <v>6</v>
      </c>
      <c r="K28" s="5">
        <f t="shared" si="18"/>
        <v>2</v>
      </c>
      <c r="L28" s="5">
        <f t="shared" si="19"/>
        <v>2024</v>
      </c>
      <c r="M28" s="22">
        <f t="shared" si="20"/>
        <v>23</v>
      </c>
      <c r="N28" s="22">
        <f t="shared" si="21"/>
        <v>32</v>
      </c>
      <c r="O28" s="24">
        <f t="shared" si="22"/>
        <v>2332</v>
      </c>
      <c r="P28" s="24">
        <f t="shared" si="23"/>
        <v>2335</v>
      </c>
    </row>
    <row r="29" spans="1:16" x14ac:dyDescent="0.35">
      <c r="E29" s="47"/>
      <c r="F29" s="48"/>
      <c r="G29" s="49"/>
      <c r="H29" s="50"/>
      <c r="I29" s="40"/>
      <c r="M29" s="52"/>
      <c r="N29" s="52"/>
      <c r="O29" s="53"/>
      <c r="P29" s="53"/>
    </row>
    <row r="30" spans="1:16" x14ac:dyDescent="0.35">
      <c r="E30" s="47"/>
      <c r="F30" s="48"/>
      <c r="G30" s="49"/>
      <c r="H30" s="50"/>
      <c r="I30" s="40"/>
      <c r="M30" s="52"/>
      <c r="N30" s="52"/>
      <c r="O30" s="53"/>
      <c r="P30" s="53"/>
    </row>
    <row r="31" spans="1:16" x14ac:dyDescent="0.35">
      <c r="E31" s="47"/>
      <c r="F31" s="48"/>
      <c r="G31" s="49"/>
      <c r="H31" s="50"/>
      <c r="I31" s="40"/>
      <c r="M31" s="52"/>
      <c r="N31" s="52"/>
      <c r="O31" s="53"/>
      <c r="P31" s="53"/>
    </row>
    <row r="32" spans="1:16" x14ac:dyDescent="0.35">
      <c r="E32" s="47"/>
      <c r="F32" s="48"/>
      <c r="G32" s="49"/>
      <c r="H32" s="50"/>
      <c r="I32" s="40"/>
      <c r="M32" s="52"/>
      <c r="N32" s="52"/>
      <c r="O32" s="53"/>
      <c r="P32" s="53"/>
    </row>
    <row r="33" spans="5:16" x14ac:dyDescent="0.35">
      <c r="E33" s="47"/>
      <c r="F33" s="48"/>
      <c r="G33" s="49"/>
      <c r="H33" s="50"/>
      <c r="I33" s="40"/>
      <c r="M33" s="52"/>
      <c r="N33" s="52"/>
      <c r="O33" s="53"/>
      <c r="P33" s="53"/>
    </row>
    <row r="34" spans="5:16" x14ac:dyDescent="0.35">
      <c r="E34" s="47"/>
      <c r="F34" s="48"/>
      <c r="G34" s="49"/>
      <c r="H34" s="50"/>
      <c r="I34" s="40"/>
      <c r="M34" s="52"/>
      <c r="N34" s="52"/>
      <c r="O34" s="53"/>
      <c r="P34" s="53"/>
    </row>
    <row r="35" spans="5:16" x14ac:dyDescent="0.35">
      <c r="E35" s="47"/>
      <c r="F35" s="48"/>
      <c r="G35" s="49"/>
      <c r="H35" s="50"/>
      <c r="I35" s="40"/>
      <c r="M35" s="52"/>
      <c r="N35" s="52"/>
      <c r="O35" s="53"/>
      <c r="P35" s="53"/>
    </row>
    <row r="36" spans="5:16" x14ac:dyDescent="0.35">
      <c r="E36" s="47"/>
      <c r="F36" s="48"/>
      <c r="G36" s="49"/>
      <c r="H36" s="50"/>
      <c r="I36" s="40"/>
      <c r="M36" s="52"/>
      <c r="N36" s="52"/>
      <c r="O36" s="53"/>
      <c r="P36" s="53"/>
    </row>
    <row r="37" spans="5:16" x14ac:dyDescent="0.35">
      <c r="E37" s="47"/>
      <c r="F37" s="48"/>
      <c r="G37" s="49"/>
      <c r="H37" s="50"/>
      <c r="I37" s="40"/>
      <c r="M37" s="52"/>
      <c r="N37" s="52"/>
      <c r="O37" s="53"/>
      <c r="P37" s="53"/>
    </row>
    <row r="38" spans="5:16" x14ac:dyDescent="0.35">
      <c r="E38" s="47"/>
      <c r="F38" s="48"/>
      <c r="G38" s="49"/>
      <c r="H38" s="50"/>
      <c r="I38" s="40"/>
      <c r="M38" s="52"/>
      <c r="N38" s="52"/>
      <c r="O38" s="53"/>
      <c r="P38" s="53"/>
    </row>
    <row r="39" spans="5:16" x14ac:dyDescent="0.35">
      <c r="E39" s="47"/>
      <c r="F39" s="48"/>
      <c r="G39" s="49"/>
      <c r="H39" s="50"/>
      <c r="I39" s="40"/>
      <c r="M39" s="52"/>
      <c r="N39" s="52"/>
      <c r="O39" s="53"/>
      <c r="P39" s="53"/>
    </row>
    <row r="40" spans="5:16" x14ac:dyDescent="0.35">
      <c r="E40" s="47"/>
      <c r="F40" s="48"/>
      <c r="G40" s="49"/>
      <c r="H40" s="50"/>
      <c r="I40" s="40"/>
      <c r="M40" s="52"/>
      <c r="N40" s="52"/>
      <c r="O40" s="53"/>
      <c r="P40" s="53"/>
    </row>
    <row r="41" spans="5:16" x14ac:dyDescent="0.35">
      <c r="E41" s="47"/>
      <c r="F41" s="48"/>
      <c r="G41" s="49"/>
      <c r="H41" s="50"/>
      <c r="I41" s="40"/>
      <c r="M41" s="52"/>
      <c r="N41" s="52"/>
      <c r="O41" s="53"/>
      <c r="P41" s="53"/>
    </row>
    <row r="42" spans="5:16" x14ac:dyDescent="0.35">
      <c r="E42" s="47"/>
      <c r="F42" s="48"/>
      <c r="G42" s="49"/>
      <c r="H42" s="50"/>
      <c r="I42" s="40"/>
      <c r="M42" s="52"/>
      <c r="N42" s="52"/>
      <c r="O42" s="53"/>
      <c r="P42" s="53"/>
    </row>
    <row r="43" spans="5:16" x14ac:dyDescent="0.35">
      <c r="E43" s="47"/>
      <c r="F43" s="48"/>
      <c r="G43" s="49"/>
      <c r="H43" s="50"/>
      <c r="I43" s="40"/>
      <c r="M43" s="52"/>
      <c r="N43" s="52"/>
      <c r="O43" s="53"/>
      <c r="P43" s="53"/>
    </row>
    <row r="44" spans="5:16" x14ac:dyDescent="0.35">
      <c r="E44" s="47"/>
      <c r="F44" s="48"/>
      <c r="G44" s="49"/>
      <c r="H44" s="50"/>
      <c r="I44" s="40"/>
      <c r="M44" s="52"/>
      <c r="N44" s="52"/>
      <c r="O44" s="53"/>
      <c r="P44" s="53"/>
    </row>
    <row r="45" spans="5:16" x14ac:dyDescent="0.35">
      <c r="E45" s="47"/>
      <c r="F45" s="48"/>
      <c r="G45" s="49"/>
      <c r="H45" s="50"/>
      <c r="I45" s="40"/>
      <c r="M45" s="52"/>
      <c r="N45" s="52"/>
      <c r="O45" s="53"/>
      <c r="P45" s="53"/>
    </row>
    <row r="46" spans="5:16" x14ac:dyDescent="0.35">
      <c r="E46" s="47"/>
      <c r="F46" s="48"/>
      <c r="G46" s="49"/>
      <c r="H46" s="50"/>
      <c r="I46" s="40"/>
      <c r="M46" s="52"/>
      <c r="N46" s="52"/>
      <c r="O46" s="53"/>
      <c r="P46" s="53"/>
    </row>
    <row r="47" spans="5:16" x14ac:dyDescent="0.35">
      <c r="E47" s="47"/>
      <c r="F47" s="48"/>
      <c r="G47" s="49"/>
      <c r="H47" s="50"/>
      <c r="I47" s="40"/>
      <c r="M47" s="52"/>
      <c r="N47" s="52"/>
      <c r="O47" s="53"/>
      <c r="P47" s="53"/>
    </row>
    <row r="48" spans="5:16" x14ac:dyDescent="0.35">
      <c r="E48" s="47"/>
      <c r="F48" s="48"/>
      <c r="G48" s="49"/>
      <c r="H48" s="50"/>
      <c r="I48" s="40"/>
      <c r="M48" s="52"/>
      <c r="N48" s="52"/>
      <c r="O48" s="53"/>
      <c r="P48" s="53"/>
    </row>
    <row r="49" spans="5:16" x14ac:dyDescent="0.35">
      <c r="E49" s="47"/>
      <c r="F49" s="48"/>
      <c r="G49" s="49"/>
      <c r="H49" s="50"/>
      <c r="I49" s="40"/>
      <c r="M49" s="52"/>
      <c r="N49" s="52"/>
      <c r="O49" s="53"/>
      <c r="P49" s="53"/>
    </row>
    <row r="50" spans="5:16" x14ac:dyDescent="0.35">
      <c r="E50" s="47"/>
      <c r="F50" s="48"/>
      <c r="G50" s="49"/>
      <c r="H50" s="50"/>
      <c r="I50" s="40"/>
      <c r="M50" s="52"/>
      <c r="N50" s="52"/>
      <c r="O50" s="53"/>
      <c r="P50" s="53"/>
    </row>
    <row r="51" spans="5:16" x14ac:dyDescent="0.35">
      <c r="E51" s="47"/>
      <c r="F51" s="48"/>
      <c r="G51" s="49"/>
      <c r="H51" s="50"/>
      <c r="I51" s="40"/>
      <c r="M51" s="52"/>
      <c r="N51" s="52"/>
      <c r="O51" s="53"/>
      <c r="P51" s="53"/>
    </row>
    <row r="52" spans="5:16" x14ac:dyDescent="0.35">
      <c r="E52" s="47"/>
      <c r="F52" s="48"/>
      <c r="G52" s="49"/>
      <c r="H52" s="50"/>
      <c r="I52" s="40"/>
      <c r="M52" s="52"/>
      <c r="N52" s="52"/>
      <c r="O52" s="53"/>
      <c r="P52" s="53"/>
    </row>
    <row r="53" spans="5:16" x14ac:dyDescent="0.35">
      <c r="E53" s="47"/>
      <c r="F53" s="48"/>
      <c r="G53" s="49"/>
      <c r="H53" s="50"/>
      <c r="I53" s="40"/>
      <c r="M53" s="52"/>
      <c r="N53" s="52"/>
      <c r="O53" s="53"/>
      <c r="P53" s="53"/>
    </row>
    <row r="54" spans="5:16" x14ac:dyDescent="0.35">
      <c r="E54" s="47"/>
      <c r="F54" s="48"/>
      <c r="G54" s="49"/>
      <c r="H54" s="50"/>
      <c r="I54" s="40"/>
      <c r="M54" s="52"/>
      <c r="N54" s="52"/>
      <c r="O54" s="53"/>
      <c r="P54" s="53"/>
    </row>
    <row r="55" spans="5:16" x14ac:dyDescent="0.35">
      <c r="E55" s="47"/>
      <c r="F55" s="48"/>
      <c r="G55" s="49"/>
      <c r="H55" s="50"/>
      <c r="I55" s="40"/>
      <c r="M55" s="52"/>
      <c r="N55" s="52"/>
      <c r="O55" s="53"/>
      <c r="P55" s="53"/>
    </row>
    <row r="56" spans="5:16" x14ac:dyDescent="0.35">
      <c r="E56" s="47"/>
      <c r="F56" s="48"/>
      <c r="G56" s="49"/>
      <c r="H56" s="50"/>
      <c r="I56" s="40"/>
      <c r="M56" s="52"/>
      <c r="N56" s="52"/>
      <c r="O56" s="53"/>
      <c r="P56" s="53"/>
    </row>
    <row r="57" spans="5:16" x14ac:dyDescent="0.35">
      <c r="E57" s="47"/>
      <c r="F57" s="48"/>
      <c r="G57" s="49"/>
      <c r="H57" s="50"/>
      <c r="I57" s="40"/>
      <c r="M57" s="52"/>
      <c r="N57" s="52"/>
      <c r="O57" s="53"/>
      <c r="P57" s="53"/>
    </row>
    <row r="58" spans="5:16" x14ac:dyDescent="0.35">
      <c r="E58" s="47"/>
      <c r="F58" s="48"/>
      <c r="G58" s="49"/>
      <c r="H58" s="50"/>
      <c r="I58" s="40"/>
      <c r="M58" s="52"/>
      <c r="N58" s="52"/>
      <c r="O58" s="53"/>
      <c r="P58" s="53"/>
    </row>
    <row r="59" spans="5:16" x14ac:dyDescent="0.35">
      <c r="E59" s="47"/>
      <c r="F59" s="48"/>
      <c r="G59" s="49"/>
      <c r="H59" s="50"/>
      <c r="I59" s="40"/>
      <c r="M59" s="52"/>
      <c r="N59" s="52"/>
      <c r="O59" s="53"/>
      <c r="P59" s="53"/>
    </row>
    <row r="60" spans="5:16" x14ac:dyDescent="0.35">
      <c r="E60" s="47"/>
      <c r="F60" s="48"/>
      <c r="G60" s="49"/>
      <c r="H60" s="50"/>
      <c r="I60" s="40"/>
      <c r="M60" s="52"/>
      <c r="N60" s="52"/>
      <c r="O60" s="53"/>
      <c r="P60" s="53"/>
    </row>
    <row r="61" spans="5:16" x14ac:dyDescent="0.35">
      <c r="E61" s="47"/>
      <c r="F61" s="48"/>
      <c r="G61" s="49"/>
      <c r="H61" s="50"/>
      <c r="I61" s="40"/>
      <c r="M61" s="52"/>
      <c r="N61" s="52"/>
      <c r="O61" s="53"/>
      <c r="P61" s="53"/>
    </row>
    <row r="62" spans="5:16" x14ac:dyDescent="0.35">
      <c r="E62" s="47"/>
      <c r="F62" s="48"/>
      <c r="G62" s="49"/>
      <c r="H62" s="50"/>
      <c r="I62" s="40"/>
      <c r="M62" s="52"/>
      <c r="N62" s="52"/>
      <c r="O62" s="53"/>
      <c r="P62" s="53"/>
    </row>
    <row r="63" spans="5:16" x14ac:dyDescent="0.35">
      <c r="E63" s="47"/>
      <c r="F63" s="48"/>
      <c r="G63" s="49"/>
      <c r="H63" s="50"/>
      <c r="I63" s="40"/>
      <c r="M63" s="52"/>
      <c r="N63" s="52"/>
      <c r="O63" s="53"/>
      <c r="P63" s="53"/>
    </row>
    <row r="64" spans="5:16" x14ac:dyDescent="0.35">
      <c r="E64" s="47"/>
      <c r="F64" s="48"/>
      <c r="G64" s="49"/>
      <c r="H64" s="50"/>
      <c r="I64" s="40"/>
      <c r="M64" s="52"/>
      <c r="N64" s="52"/>
      <c r="O64" s="53"/>
      <c r="P64" s="53"/>
    </row>
    <row r="65" spans="5:16" x14ac:dyDescent="0.35">
      <c r="E65" s="47"/>
      <c r="F65" s="48"/>
      <c r="G65" s="49"/>
      <c r="H65" s="50"/>
      <c r="I65" s="40"/>
      <c r="M65" s="52"/>
      <c r="N65" s="52"/>
      <c r="O65" s="53"/>
      <c r="P65" s="53"/>
    </row>
    <row r="66" spans="5:16" x14ac:dyDescent="0.35">
      <c r="E66" s="47"/>
      <c r="F66" s="48"/>
      <c r="G66" s="49"/>
      <c r="H66" s="50"/>
      <c r="I66" s="40"/>
      <c r="M66" s="52"/>
      <c r="N66" s="52"/>
      <c r="O66" s="53"/>
      <c r="P66" s="53"/>
    </row>
    <row r="67" spans="5:16" x14ac:dyDescent="0.35">
      <c r="E67" s="47"/>
      <c r="F67" s="48"/>
      <c r="G67" s="49"/>
      <c r="H67" s="50"/>
      <c r="I67" s="40"/>
      <c r="M67" s="52"/>
      <c r="N67" s="52"/>
      <c r="O67" s="53"/>
      <c r="P67" s="53"/>
    </row>
    <row r="68" spans="5:16" x14ac:dyDescent="0.35">
      <c r="E68" s="47"/>
      <c r="F68" s="48"/>
      <c r="G68" s="49"/>
      <c r="H68" s="50"/>
      <c r="I68" s="40"/>
      <c r="M68" s="52"/>
      <c r="N68" s="52"/>
      <c r="O68" s="53"/>
      <c r="P68" s="53"/>
    </row>
    <row r="69" spans="5:16" x14ac:dyDescent="0.35">
      <c r="E69" s="47"/>
      <c r="F69" s="48"/>
      <c r="G69" s="49"/>
      <c r="H69" s="50"/>
      <c r="I69" s="40"/>
      <c r="M69" s="52"/>
      <c r="N69" s="52"/>
      <c r="O69" s="53"/>
      <c r="P69" s="53"/>
    </row>
    <row r="70" spans="5:16" x14ac:dyDescent="0.35">
      <c r="E70" s="47"/>
      <c r="F70" s="48"/>
      <c r="G70" s="49"/>
      <c r="H70" s="50"/>
      <c r="I70" s="40"/>
      <c r="M70" s="52"/>
      <c r="N70" s="52"/>
      <c r="O70" s="53"/>
      <c r="P70" s="53"/>
    </row>
    <row r="71" spans="5:16" x14ac:dyDescent="0.35">
      <c r="E71" s="47"/>
      <c r="F71" s="48"/>
      <c r="G71" s="49"/>
      <c r="H71" s="50"/>
      <c r="I71" s="40"/>
      <c r="M71" s="52"/>
      <c r="N71" s="52"/>
      <c r="O71" s="53"/>
      <c r="P71" s="53"/>
    </row>
    <row r="72" spans="5:16" x14ac:dyDescent="0.35">
      <c r="E72" s="47"/>
      <c r="F72" s="48"/>
      <c r="G72" s="49"/>
      <c r="H72" s="50"/>
      <c r="I72" s="40"/>
      <c r="M72" s="52"/>
      <c r="N72" s="52"/>
      <c r="O72" s="53"/>
      <c r="P72" s="53"/>
    </row>
    <row r="73" spans="5:16" x14ac:dyDescent="0.35">
      <c r="E73" s="47"/>
      <c r="F73" s="48"/>
      <c r="G73" s="49"/>
      <c r="H73" s="50"/>
      <c r="I73" s="40"/>
      <c r="M73" s="52"/>
      <c r="N73" s="52"/>
      <c r="O73" s="53"/>
      <c r="P73" s="53"/>
    </row>
    <row r="74" spans="5:16" x14ac:dyDescent="0.35">
      <c r="E74" s="47"/>
      <c r="F74" s="48"/>
      <c r="G74" s="49"/>
      <c r="H74" s="50"/>
      <c r="I74" s="40"/>
      <c r="M74" s="52"/>
      <c r="N74" s="52"/>
      <c r="O74" s="53"/>
      <c r="P74" s="53"/>
    </row>
    <row r="75" spans="5:16" x14ac:dyDescent="0.35">
      <c r="E75" s="47"/>
      <c r="F75" s="48"/>
      <c r="G75" s="49"/>
      <c r="H75" s="50"/>
      <c r="I75" s="40"/>
      <c r="M75" s="52"/>
      <c r="N75" s="52"/>
      <c r="O75" s="53"/>
      <c r="P75" s="53"/>
    </row>
    <row r="76" spans="5:16" x14ac:dyDescent="0.35">
      <c r="E76" s="47"/>
      <c r="F76" s="48"/>
      <c r="G76" s="49"/>
      <c r="H76" s="50"/>
      <c r="I76" s="40"/>
      <c r="M76" s="52"/>
      <c r="N76" s="52"/>
      <c r="O76" s="53"/>
      <c r="P76" s="53"/>
    </row>
    <row r="77" spans="5:16" x14ac:dyDescent="0.35">
      <c r="E77" s="47"/>
      <c r="F77" s="48"/>
      <c r="G77" s="49"/>
      <c r="H77" s="50"/>
      <c r="I77" s="40"/>
      <c r="M77" s="52"/>
      <c r="N77" s="52"/>
      <c r="O77" s="53"/>
      <c r="P77" s="53"/>
    </row>
    <row r="78" spans="5:16" x14ac:dyDescent="0.35">
      <c r="E78" s="47"/>
      <c r="F78" s="48"/>
      <c r="G78" s="49"/>
      <c r="H78" s="50"/>
      <c r="I78" s="40"/>
      <c r="M78" s="52"/>
      <c r="N78" s="52"/>
      <c r="O78" s="53"/>
      <c r="P78" s="53"/>
    </row>
    <row r="79" spans="5:16" x14ac:dyDescent="0.35">
      <c r="E79" s="47"/>
      <c r="F79" s="48"/>
      <c r="G79" s="49"/>
      <c r="H79" s="50"/>
      <c r="I79" s="40"/>
      <c r="M79" s="52"/>
      <c r="N79" s="52"/>
      <c r="O79" s="53"/>
      <c r="P79" s="53"/>
    </row>
    <row r="80" spans="5:16" x14ac:dyDescent="0.35">
      <c r="E80" s="47"/>
      <c r="F80" s="48"/>
      <c r="G80" s="49"/>
      <c r="H80" s="50"/>
      <c r="I80" s="40"/>
      <c r="M80" s="52"/>
      <c r="N80" s="52"/>
      <c r="O80" s="53"/>
      <c r="P80" s="53"/>
    </row>
    <row r="81" spans="5:16" x14ac:dyDescent="0.35">
      <c r="E81" s="47"/>
      <c r="F81" s="48"/>
      <c r="G81" s="49"/>
      <c r="H81" s="50"/>
      <c r="I81" s="40"/>
      <c r="M81" s="52"/>
      <c r="N81" s="52"/>
      <c r="O81" s="53"/>
      <c r="P81" s="53"/>
    </row>
    <row r="82" spans="5:16" x14ac:dyDescent="0.35">
      <c r="E82" s="47"/>
      <c r="F82" s="48"/>
      <c r="G82" s="49"/>
      <c r="H82" s="50"/>
      <c r="I82" s="40"/>
      <c r="M82" s="52"/>
      <c r="N82" s="52"/>
      <c r="O82" s="53"/>
      <c r="P82" s="53"/>
    </row>
    <row r="83" spans="5:16" x14ac:dyDescent="0.35">
      <c r="E83" s="47"/>
      <c r="F83" s="48"/>
      <c r="G83" s="49"/>
      <c r="H83" s="50"/>
      <c r="I83" s="40"/>
      <c r="M83" s="52"/>
      <c r="N83" s="52"/>
      <c r="O83" s="53"/>
      <c r="P83" s="53"/>
    </row>
    <row r="84" spans="5:16" x14ac:dyDescent="0.35">
      <c r="E84" s="47"/>
      <c r="F84" s="48"/>
      <c r="G84" s="49"/>
      <c r="H84" s="50"/>
      <c r="I84" s="40"/>
      <c r="M84" s="52"/>
      <c r="N84" s="52"/>
      <c r="O84" s="53"/>
      <c r="P84" s="53"/>
    </row>
    <row r="85" spans="5:16" x14ac:dyDescent="0.35">
      <c r="E85" s="47"/>
      <c r="F85" s="48"/>
      <c r="G85" s="49"/>
      <c r="H85" s="50"/>
      <c r="I85" s="40"/>
      <c r="M85" s="52"/>
      <c r="N85" s="52"/>
      <c r="O85" s="53"/>
      <c r="P85" s="53"/>
    </row>
    <row r="86" spans="5:16" x14ac:dyDescent="0.35">
      <c r="E86" s="47"/>
      <c r="F86" s="48"/>
      <c r="G86" s="49"/>
      <c r="H86" s="50"/>
      <c r="I86" s="40"/>
      <c r="M86" s="52"/>
      <c r="N86" s="52"/>
      <c r="O86" s="53"/>
      <c r="P86" s="53"/>
    </row>
    <row r="87" spans="5:16" x14ac:dyDescent="0.35">
      <c r="E87" s="47"/>
      <c r="F87" s="48"/>
      <c r="G87" s="49"/>
      <c r="H87" s="50"/>
      <c r="I87" s="40"/>
      <c r="M87" s="52"/>
      <c r="N87" s="52"/>
      <c r="O87" s="53"/>
      <c r="P87" s="53"/>
    </row>
    <row r="88" spans="5:16" x14ac:dyDescent="0.35">
      <c r="E88" s="47"/>
      <c r="F88" s="48"/>
      <c r="G88" s="49"/>
      <c r="H88" s="50"/>
      <c r="I88" s="40"/>
      <c r="M88" s="52"/>
      <c r="N88" s="52"/>
      <c r="O88" s="53"/>
      <c r="P88" s="53"/>
    </row>
    <row r="89" spans="5:16" x14ac:dyDescent="0.35">
      <c r="E89" s="47"/>
      <c r="F89" s="48"/>
      <c r="G89" s="49"/>
      <c r="H89" s="50"/>
      <c r="I89" s="40"/>
      <c r="M89" s="52"/>
      <c r="N89" s="52"/>
      <c r="O89" s="53"/>
      <c r="P89" s="53"/>
    </row>
    <row r="90" spans="5:16" x14ac:dyDescent="0.35">
      <c r="E90" s="47"/>
      <c r="F90" s="48"/>
      <c r="G90" s="49"/>
      <c r="H90" s="50"/>
      <c r="I90" s="40"/>
      <c r="M90" s="52"/>
      <c r="N90" s="52"/>
      <c r="O90" s="53"/>
      <c r="P90" s="53"/>
    </row>
    <row r="91" spans="5:16" x14ac:dyDescent="0.35">
      <c r="E91" s="47"/>
      <c r="F91" s="48"/>
      <c r="G91" s="49"/>
      <c r="H91" s="50"/>
      <c r="I91" s="40"/>
      <c r="M91" s="52"/>
      <c r="N91" s="52"/>
      <c r="O91" s="53"/>
      <c r="P91" s="53"/>
    </row>
    <row r="92" spans="5:16" x14ac:dyDescent="0.35">
      <c r="E92" s="47"/>
      <c r="F92" s="48"/>
      <c r="G92" s="49"/>
      <c r="H92" s="50"/>
      <c r="I92" s="40"/>
      <c r="M92" s="52"/>
      <c r="N92" s="52"/>
      <c r="O92" s="53"/>
      <c r="P92" s="53"/>
    </row>
    <row r="93" spans="5:16" x14ac:dyDescent="0.35">
      <c r="E93" s="47"/>
      <c r="F93" s="48"/>
      <c r="G93" s="49"/>
      <c r="H93" s="50"/>
      <c r="I93" s="40"/>
      <c r="M93" s="52"/>
      <c r="N93" s="52"/>
      <c r="O93" s="53"/>
      <c r="P93" s="53"/>
    </row>
    <row r="94" spans="5:16" x14ac:dyDescent="0.35">
      <c r="E94" s="47"/>
      <c r="F94" s="48"/>
      <c r="G94" s="49"/>
      <c r="H94" s="50"/>
      <c r="I94" s="40"/>
      <c r="M94" s="52"/>
      <c r="N94" s="52"/>
      <c r="O94" s="53"/>
      <c r="P94" s="53"/>
    </row>
    <row r="95" spans="5:16" x14ac:dyDescent="0.35">
      <c r="E95" s="47"/>
      <c r="F95" s="48"/>
      <c r="G95" s="49"/>
      <c r="H95" s="50"/>
      <c r="I95" s="40"/>
      <c r="M95" s="52"/>
      <c r="N95" s="52"/>
      <c r="O95" s="53"/>
      <c r="P95" s="53"/>
    </row>
    <row r="96" spans="5:16" x14ac:dyDescent="0.35">
      <c r="E96" s="47"/>
      <c r="F96" s="48"/>
      <c r="G96" s="49"/>
      <c r="H96" s="50"/>
      <c r="I96" s="40"/>
      <c r="M96" s="52"/>
      <c r="N96" s="52"/>
      <c r="O96" s="53"/>
      <c r="P96" s="53"/>
    </row>
    <row r="97" spans="5:16" x14ac:dyDescent="0.35">
      <c r="E97" s="47"/>
      <c r="F97" s="48"/>
      <c r="G97" s="49"/>
      <c r="H97" s="50"/>
      <c r="I97" s="40"/>
      <c r="M97" s="52"/>
      <c r="N97" s="52"/>
      <c r="O97" s="53"/>
      <c r="P97" s="53"/>
    </row>
    <row r="98" spans="5:16" x14ac:dyDescent="0.35">
      <c r="E98" s="47"/>
      <c r="F98" s="48"/>
      <c r="G98" s="49"/>
      <c r="H98" s="50"/>
      <c r="I98" s="40"/>
      <c r="M98" s="52"/>
      <c r="N98" s="52"/>
      <c r="O98" s="53"/>
      <c r="P98" s="53"/>
    </row>
    <row r="99" spans="5:16" x14ac:dyDescent="0.35">
      <c r="E99" s="47"/>
      <c r="F99" s="48"/>
      <c r="G99" s="49"/>
      <c r="H99" s="50"/>
      <c r="I99" s="40"/>
      <c r="M99" s="52"/>
      <c r="N99" s="52"/>
      <c r="O99" s="53"/>
      <c r="P99" s="53"/>
    </row>
    <row r="100" spans="5:16" x14ac:dyDescent="0.35">
      <c r="E100" s="47"/>
      <c r="F100" s="48"/>
      <c r="G100" s="49"/>
      <c r="H100" s="50"/>
      <c r="I100" s="40"/>
      <c r="M100" s="52"/>
      <c r="N100" s="52"/>
      <c r="O100" s="53"/>
      <c r="P100" s="53"/>
    </row>
    <row r="101" spans="5:16" x14ac:dyDescent="0.35">
      <c r="E101" s="47"/>
      <c r="F101" s="48"/>
      <c r="G101" s="49"/>
      <c r="H101" s="50"/>
      <c r="I101" s="40"/>
      <c r="M101" s="52"/>
      <c r="N101" s="52"/>
      <c r="O101" s="53"/>
      <c r="P101" s="53"/>
    </row>
    <row r="102" spans="5:16" x14ac:dyDescent="0.35">
      <c r="E102" s="47"/>
      <c r="F102" s="48"/>
      <c r="G102" s="49"/>
      <c r="H102" s="50"/>
      <c r="I102" s="40"/>
      <c r="M102" s="52"/>
      <c r="N102" s="52"/>
      <c r="O102" s="53"/>
      <c r="P102" s="53"/>
    </row>
    <row r="103" spans="5:16" x14ac:dyDescent="0.35">
      <c r="E103" s="47"/>
      <c r="F103" s="48"/>
      <c r="G103" s="49"/>
      <c r="H103" s="50"/>
      <c r="I103" s="40"/>
      <c r="M103" s="52"/>
      <c r="N103" s="52"/>
      <c r="O103" s="53"/>
      <c r="P103" s="53"/>
    </row>
    <row r="104" spans="5:16" x14ac:dyDescent="0.35">
      <c r="E104" s="47"/>
      <c r="F104" s="48"/>
      <c r="G104" s="49"/>
      <c r="H104" s="50"/>
      <c r="I104" s="40"/>
      <c r="M104" s="52"/>
      <c r="N104" s="52"/>
      <c r="O104" s="53"/>
      <c r="P104" s="53"/>
    </row>
    <row r="105" spans="5:16" x14ac:dyDescent="0.35">
      <c r="E105" s="47"/>
      <c r="F105" s="48"/>
      <c r="G105" s="49"/>
      <c r="H105" s="50"/>
      <c r="I105" s="40"/>
      <c r="M105" s="52"/>
      <c r="N105" s="52"/>
      <c r="O105" s="53"/>
      <c r="P105" s="53"/>
    </row>
    <row r="106" spans="5:16" x14ac:dyDescent="0.35">
      <c r="E106" s="47"/>
      <c r="F106" s="48"/>
      <c r="G106" s="49"/>
      <c r="H106" s="50"/>
      <c r="I106" s="40"/>
      <c r="M106" s="52"/>
      <c r="N106" s="52"/>
      <c r="O106" s="53"/>
      <c r="P106" s="53"/>
    </row>
    <row r="107" spans="5:16" x14ac:dyDescent="0.35">
      <c r="E107" s="47"/>
      <c r="F107" s="48"/>
      <c r="G107" s="49"/>
      <c r="H107" s="50"/>
      <c r="I107" s="40"/>
      <c r="M107" s="52"/>
      <c r="N107" s="52"/>
      <c r="O107" s="53"/>
      <c r="P107" s="53"/>
    </row>
    <row r="108" spans="5:16" x14ac:dyDescent="0.35">
      <c r="E108" s="47"/>
      <c r="F108" s="48"/>
      <c r="G108" s="49"/>
      <c r="H108" s="50"/>
      <c r="I108" s="40"/>
      <c r="M108" s="52"/>
      <c r="N108" s="52"/>
      <c r="O108" s="53"/>
      <c r="P108" s="53"/>
    </row>
    <row r="109" spans="5:16" x14ac:dyDescent="0.35">
      <c r="E109" s="47"/>
      <c r="F109" s="48"/>
      <c r="G109" s="49"/>
      <c r="H109" s="50"/>
      <c r="I109" s="40"/>
      <c r="M109" s="52"/>
      <c r="N109" s="52"/>
      <c r="O109" s="53"/>
      <c r="P109" s="53"/>
    </row>
    <row r="110" spans="5:16" x14ac:dyDescent="0.35">
      <c r="E110" s="47"/>
      <c r="F110" s="48"/>
      <c r="G110" s="49"/>
      <c r="H110" s="50"/>
      <c r="I110" s="40"/>
      <c r="M110" s="52"/>
      <c r="N110" s="52"/>
      <c r="O110" s="53"/>
      <c r="P110" s="53"/>
    </row>
    <row r="111" spans="5:16" x14ac:dyDescent="0.35">
      <c r="E111" s="47"/>
      <c r="F111" s="48"/>
      <c r="G111" s="49"/>
      <c r="H111" s="50"/>
      <c r="I111" s="40"/>
      <c r="M111" s="52"/>
      <c r="N111" s="52"/>
      <c r="O111" s="53"/>
      <c r="P111" s="53"/>
    </row>
    <row r="112" spans="5:16" x14ac:dyDescent="0.35">
      <c r="E112" s="47"/>
      <c r="F112" s="48"/>
      <c r="G112" s="49"/>
      <c r="H112" s="50"/>
      <c r="I112" s="40"/>
      <c r="M112" s="52"/>
      <c r="N112" s="52"/>
      <c r="O112" s="53"/>
      <c r="P112" s="53"/>
    </row>
    <row r="113" spans="5:16" x14ac:dyDescent="0.35">
      <c r="E113" s="47"/>
      <c r="F113" s="48"/>
      <c r="G113" s="49"/>
      <c r="H113" s="50"/>
      <c r="I113" s="40"/>
      <c r="M113" s="52"/>
      <c r="N113" s="52"/>
      <c r="O113" s="53"/>
      <c r="P113" s="53"/>
    </row>
    <row r="114" spans="5:16" x14ac:dyDescent="0.35">
      <c r="E114" s="47"/>
      <c r="F114" s="48"/>
      <c r="G114" s="49"/>
      <c r="H114" s="50"/>
      <c r="I114" s="40"/>
      <c r="M114" s="52"/>
      <c r="N114" s="52"/>
      <c r="O114" s="53"/>
      <c r="P114" s="53"/>
    </row>
    <row r="115" spans="5:16" x14ac:dyDescent="0.35">
      <c r="E115" s="47"/>
      <c r="F115" s="48"/>
      <c r="G115" s="49"/>
      <c r="H115" s="50"/>
      <c r="I115" s="40"/>
      <c r="M115" s="52"/>
      <c r="N115" s="52"/>
      <c r="O115" s="53"/>
      <c r="P115" s="53"/>
    </row>
    <row r="116" spans="5:16" x14ac:dyDescent="0.35">
      <c r="E116" s="47"/>
      <c r="F116" s="48"/>
      <c r="G116" s="49"/>
      <c r="H116" s="50"/>
      <c r="I116" s="40"/>
      <c r="M116" s="52"/>
      <c r="N116" s="52"/>
      <c r="O116" s="53"/>
      <c r="P116" s="53"/>
    </row>
    <row r="117" spans="5:16" x14ac:dyDescent="0.35">
      <c r="E117" s="47"/>
      <c r="F117" s="48"/>
      <c r="G117" s="49"/>
      <c r="H117" s="50"/>
      <c r="I117" s="40"/>
      <c r="M117" s="52"/>
      <c r="N117" s="52"/>
      <c r="O117" s="53"/>
      <c r="P117" s="53"/>
    </row>
    <row r="118" spans="5:16" x14ac:dyDescent="0.35">
      <c r="E118" s="47"/>
      <c r="F118" s="48"/>
      <c r="G118" s="49"/>
      <c r="H118" s="50"/>
      <c r="I118" s="40"/>
      <c r="M118" s="52"/>
      <c r="N118" s="52"/>
      <c r="O118" s="53"/>
      <c r="P118" s="53"/>
    </row>
    <row r="119" spans="5:16" x14ac:dyDescent="0.35">
      <c r="E119" s="47"/>
      <c r="F119" s="48"/>
      <c r="G119" s="49"/>
      <c r="H119" s="50"/>
      <c r="I119" s="40"/>
      <c r="M119" s="52"/>
      <c r="N119" s="52"/>
      <c r="O119" s="53"/>
      <c r="P119" s="53"/>
    </row>
    <row r="120" spans="5:16" x14ac:dyDescent="0.35">
      <c r="E120" s="47"/>
      <c r="F120" s="48"/>
      <c r="G120" s="49"/>
      <c r="H120" s="50"/>
      <c r="I120" s="40"/>
      <c r="M120" s="52"/>
      <c r="N120" s="52"/>
      <c r="O120" s="53"/>
      <c r="P120" s="53"/>
    </row>
    <row r="121" spans="5:16" x14ac:dyDescent="0.35">
      <c r="E121" s="47"/>
      <c r="F121" s="48"/>
      <c r="G121" s="49"/>
      <c r="H121" s="50"/>
      <c r="I121" s="40"/>
      <c r="M121" s="52"/>
      <c r="N121" s="52"/>
      <c r="O121" s="53"/>
      <c r="P121" s="53"/>
    </row>
    <row r="122" spans="5:16" x14ac:dyDescent="0.35">
      <c r="E122" s="47"/>
      <c r="F122" s="48"/>
      <c r="G122" s="49"/>
      <c r="H122" s="50"/>
      <c r="I122" s="40"/>
      <c r="M122" s="52"/>
      <c r="N122" s="52"/>
      <c r="O122" s="53"/>
      <c r="P122" s="53"/>
    </row>
    <row r="123" spans="5:16" x14ac:dyDescent="0.35">
      <c r="E123" s="47"/>
      <c r="F123" s="48"/>
      <c r="G123" s="49"/>
      <c r="H123" s="50"/>
      <c r="I123" s="40"/>
      <c r="M123" s="52"/>
      <c r="N123" s="52"/>
      <c r="O123" s="53"/>
      <c r="P123" s="53"/>
    </row>
    <row r="124" spans="5:16" x14ac:dyDescent="0.35">
      <c r="E124" s="47"/>
      <c r="F124" s="48"/>
      <c r="G124" s="49"/>
      <c r="H124" s="50"/>
      <c r="I124" s="40"/>
      <c r="M124" s="52"/>
      <c r="N124" s="52"/>
      <c r="O124" s="53"/>
      <c r="P124" s="53"/>
    </row>
    <row r="125" spans="5:16" x14ac:dyDescent="0.35">
      <c r="E125" s="47"/>
      <c r="F125" s="48"/>
      <c r="G125" s="49"/>
      <c r="H125" s="50"/>
      <c r="I125" s="40"/>
      <c r="M125" s="52"/>
      <c r="N125" s="52"/>
      <c r="O125" s="53"/>
      <c r="P125" s="53"/>
    </row>
    <row r="126" spans="5:16" x14ac:dyDescent="0.35">
      <c r="E126" s="47"/>
      <c r="F126" s="48"/>
      <c r="G126" s="49"/>
      <c r="H126" s="50"/>
      <c r="I126" s="40"/>
      <c r="M126" s="52"/>
      <c r="N126" s="52"/>
      <c r="O126" s="53"/>
      <c r="P126" s="53"/>
    </row>
    <row r="127" spans="5:16" x14ac:dyDescent="0.35">
      <c r="E127" s="47"/>
      <c r="F127" s="48"/>
      <c r="G127" s="49"/>
      <c r="H127" s="50"/>
      <c r="I127" s="40"/>
      <c r="M127" s="52"/>
      <c r="N127" s="52"/>
      <c r="O127" s="53"/>
      <c r="P127" s="53"/>
    </row>
    <row r="128" spans="5:16" x14ac:dyDescent="0.35">
      <c r="E128" s="47"/>
      <c r="F128" s="48"/>
      <c r="G128" s="49"/>
      <c r="H128" s="50"/>
      <c r="I128" s="40"/>
      <c r="M128" s="52"/>
      <c r="N128" s="52"/>
      <c r="O128" s="53"/>
      <c r="P128" s="53"/>
    </row>
    <row r="129" spans="5:16" x14ac:dyDescent="0.35">
      <c r="E129" s="47"/>
      <c r="F129" s="48"/>
      <c r="G129" s="49"/>
      <c r="H129" s="50"/>
      <c r="I129" s="40"/>
      <c r="M129" s="52"/>
      <c r="N129" s="52"/>
      <c r="O129" s="53"/>
      <c r="P129" s="53"/>
    </row>
    <row r="130" spans="5:16" x14ac:dyDescent="0.35">
      <c r="E130" s="47"/>
      <c r="F130" s="48"/>
      <c r="G130" s="49"/>
      <c r="H130" s="50"/>
      <c r="I130" s="40"/>
      <c r="M130" s="52"/>
      <c r="N130" s="52"/>
      <c r="O130" s="53"/>
      <c r="P130" s="53"/>
    </row>
    <row r="131" spans="5:16" x14ac:dyDescent="0.35">
      <c r="E131" s="47"/>
      <c r="F131" s="48"/>
      <c r="G131" s="49"/>
      <c r="H131" s="50"/>
      <c r="I131" s="40"/>
      <c r="M131" s="52"/>
      <c r="N131" s="52"/>
      <c r="O131" s="53"/>
      <c r="P131" s="53"/>
    </row>
    <row r="132" spans="5:16" x14ac:dyDescent="0.35">
      <c r="E132" s="47"/>
      <c r="F132" s="48"/>
      <c r="G132" s="49"/>
      <c r="H132" s="50"/>
      <c r="I132" s="40"/>
      <c r="M132" s="52"/>
      <c r="N132" s="52"/>
      <c r="O132" s="53"/>
      <c r="P132" s="53"/>
    </row>
    <row r="133" spans="5:16" x14ac:dyDescent="0.35">
      <c r="E133" s="47"/>
      <c r="F133" s="48"/>
      <c r="G133" s="49"/>
      <c r="H133" s="50"/>
      <c r="I133" s="40"/>
      <c r="M133" s="52"/>
      <c r="N133" s="52"/>
      <c r="O133" s="53"/>
      <c r="P133" s="53"/>
    </row>
    <row r="134" spans="5:16" x14ac:dyDescent="0.35">
      <c r="E134" s="47"/>
      <c r="F134" s="48"/>
      <c r="G134" s="49"/>
      <c r="H134" s="50"/>
      <c r="I134" s="40"/>
      <c r="M134" s="52"/>
      <c r="N134" s="52"/>
      <c r="O134" s="53"/>
      <c r="P134" s="53"/>
    </row>
    <row r="135" spans="5:16" x14ac:dyDescent="0.35">
      <c r="E135" s="47"/>
      <c r="F135" s="48"/>
      <c r="G135" s="49"/>
      <c r="H135" s="50"/>
      <c r="I135" s="40"/>
      <c r="M135" s="52"/>
      <c r="N135" s="52"/>
      <c r="O135" s="53"/>
      <c r="P135" s="53"/>
    </row>
    <row r="136" spans="5:16" x14ac:dyDescent="0.35">
      <c r="E136" s="47"/>
      <c r="F136" s="48"/>
      <c r="G136" s="49"/>
      <c r="H136" s="50"/>
      <c r="I136" s="40"/>
      <c r="M136" s="52"/>
      <c r="N136" s="52"/>
      <c r="O136" s="53"/>
      <c r="P136" s="53"/>
    </row>
    <row r="137" spans="5:16" x14ac:dyDescent="0.35">
      <c r="E137" s="47"/>
      <c r="F137" s="48"/>
      <c r="G137" s="49"/>
      <c r="H137" s="50"/>
      <c r="I137" s="40"/>
      <c r="M137" s="52"/>
      <c r="N137" s="52"/>
      <c r="O137" s="53"/>
      <c r="P137" s="53"/>
    </row>
    <row r="138" spans="5:16" x14ac:dyDescent="0.35">
      <c r="E138" s="47"/>
      <c r="F138" s="48"/>
      <c r="G138" s="49"/>
      <c r="H138" s="50"/>
      <c r="I138" s="40"/>
      <c r="M138" s="52"/>
      <c r="N138" s="52"/>
      <c r="O138" s="53"/>
      <c r="P138" s="53"/>
    </row>
    <row r="139" spans="5:16" x14ac:dyDescent="0.35">
      <c r="E139" s="47"/>
      <c r="F139" s="48"/>
      <c r="G139" s="49"/>
      <c r="H139" s="50"/>
      <c r="I139" s="40"/>
      <c r="M139" s="52"/>
      <c r="N139" s="52"/>
      <c r="O139" s="53"/>
      <c r="P139" s="53"/>
    </row>
    <row r="140" spans="5:16" x14ac:dyDescent="0.35">
      <c r="E140" s="47"/>
      <c r="F140" s="48"/>
      <c r="G140" s="49"/>
      <c r="H140" s="50"/>
      <c r="I140" s="40"/>
      <c r="M140" s="52"/>
      <c r="N140" s="52"/>
      <c r="O140" s="53"/>
      <c r="P140" s="53"/>
    </row>
    <row r="141" spans="5:16" x14ac:dyDescent="0.35">
      <c r="E141" s="47"/>
      <c r="F141" s="48"/>
      <c r="G141" s="49"/>
      <c r="H141" s="50"/>
      <c r="I141" s="40"/>
      <c r="M141" s="52"/>
      <c r="N141" s="52"/>
      <c r="O141" s="53"/>
      <c r="P141" s="53"/>
    </row>
    <row r="142" spans="5:16" x14ac:dyDescent="0.35">
      <c r="E142" s="47"/>
      <c r="F142" s="48"/>
      <c r="G142" s="49"/>
      <c r="H142" s="50"/>
      <c r="I142" s="40"/>
      <c r="M142" s="52"/>
      <c r="N142" s="52"/>
      <c r="O142" s="53"/>
      <c r="P142" s="53"/>
    </row>
    <row r="143" spans="5:16" x14ac:dyDescent="0.35">
      <c r="E143" s="47"/>
      <c r="F143" s="48"/>
      <c r="G143" s="49"/>
      <c r="H143" s="50"/>
      <c r="I143" s="40"/>
      <c r="M143" s="52"/>
      <c r="N143" s="52"/>
      <c r="O143" s="53"/>
      <c r="P143" s="53"/>
    </row>
    <row r="144" spans="5:16" x14ac:dyDescent="0.35">
      <c r="E144" s="47"/>
      <c r="F144" s="48"/>
      <c r="G144" s="49"/>
      <c r="H144" s="50"/>
      <c r="I144" s="40"/>
      <c r="M144" s="52"/>
      <c r="N144" s="52"/>
      <c r="O144" s="53"/>
      <c r="P144" s="53"/>
    </row>
    <row r="145" spans="5:16" x14ac:dyDescent="0.35">
      <c r="E145" s="47"/>
      <c r="F145" s="48"/>
      <c r="G145" s="49"/>
      <c r="H145" s="50"/>
      <c r="I145" s="40"/>
      <c r="M145" s="52"/>
      <c r="N145" s="52"/>
      <c r="O145" s="53"/>
      <c r="P145" s="53"/>
    </row>
    <row r="146" spans="5:16" x14ac:dyDescent="0.35">
      <c r="E146" s="47"/>
      <c r="F146" s="48"/>
      <c r="G146" s="49"/>
      <c r="H146" s="50"/>
      <c r="I146" s="40"/>
      <c r="M146" s="52"/>
      <c r="N146" s="52"/>
      <c r="O146" s="53"/>
      <c r="P146" s="53"/>
    </row>
    <row r="147" spans="5:16" x14ac:dyDescent="0.35">
      <c r="E147" s="47"/>
      <c r="F147" s="48"/>
      <c r="G147" s="49"/>
      <c r="H147" s="50"/>
      <c r="I147" s="40"/>
      <c r="M147" s="52"/>
      <c r="N147" s="52"/>
      <c r="O147" s="53"/>
      <c r="P147" s="53"/>
    </row>
    <row r="148" spans="5:16" x14ac:dyDescent="0.35">
      <c r="E148" s="47"/>
      <c r="F148" s="48"/>
      <c r="G148" s="49"/>
      <c r="H148" s="50"/>
      <c r="I148" s="40"/>
      <c r="M148" s="52"/>
      <c r="N148" s="52"/>
      <c r="O148" s="53"/>
      <c r="P148" s="53"/>
    </row>
    <row r="149" spans="5:16" x14ac:dyDescent="0.35">
      <c r="E149" s="47"/>
      <c r="F149" s="48"/>
      <c r="G149" s="49"/>
      <c r="H149" s="50"/>
      <c r="I149" s="40"/>
      <c r="M149" s="52"/>
      <c r="N149" s="52"/>
      <c r="O149" s="53"/>
      <c r="P149" s="53"/>
    </row>
    <row r="150" spans="5:16" x14ac:dyDescent="0.35">
      <c r="E150" s="47"/>
      <c r="F150" s="48"/>
      <c r="G150" s="49"/>
      <c r="H150" s="50"/>
      <c r="I150" s="40"/>
      <c r="M150" s="52"/>
      <c r="N150" s="52"/>
      <c r="O150" s="53"/>
      <c r="P150" s="53"/>
    </row>
    <row r="151" spans="5:16" x14ac:dyDescent="0.35">
      <c r="E151" s="47"/>
      <c r="F151" s="48"/>
      <c r="G151" s="49"/>
      <c r="H151" s="50"/>
      <c r="I151" s="40"/>
      <c r="M151" s="52"/>
      <c r="N151" s="52"/>
      <c r="O151" s="53"/>
      <c r="P151" s="53"/>
    </row>
    <row r="152" spans="5:16" x14ac:dyDescent="0.35">
      <c r="E152" s="47"/>
      <c r="F152" s="48"/>
      <c r="G152" s="49"/>
      <c r="H152" s="50"/>
      <c r="I152" s="40"/>
      <c r="M152" s="52"/>
      <c r="N152" s="52"/>
      <c r="O152" s="53"/>
      <c r="P152" s="53"/>
    </row>
    <row r="153" spans="5:16" x14ac:dyDescent="0.35">
      <c r="E153" s="47"/>
      <c r="F153" s="48"/>
      <c r="G153" s="49"/>
      <c r="H153" s="50"/>
      <c r="I153" s="40"/>
      <c r="M153" s="52"/>
      <c r="N153" s="52"/>
      <c r="O153" s="53"/>
      <c r="P153" s="53"/>
    </row>
    <row r="154" spans="5:16" x14ac:dyDescent="0.35">
      <c r="E154" s="47"/>
      <c r="F154" s="48"/>
      <c r="G154" s="49"/>
      <c r="H154" s="50"/>
      <c r="I154" s="40"/>
      <c r="M154" s="52"/>
      <c r="N154" s="52"/>
      <c r="O154" s="53"/>
      <c r="P154" s="53"/>
    </row>
    <row r="155" spans="5:16" x14ac:dyDescent="0.35">
      <c r="E155" s="47"/>
      <c r="F155" s="48"/>
      <c r="G155" s="49"/>
      <c r="H155" s="50"/>
      <c r="I155" s="40"/>
      <c r="M155" s="52"/>
      <c r="N155" s="52"/>
      <c r="O155" s="53"/>
      <c r="P155" s="53"/>
    </row>
    <row r="156" spans="5:16" x14ac:dyDescent="0.35">
      <c r="E156" s="47"/>
      <c r="F156" s="48"/>
      <c r="G156" s="49"/>
      <c r="H156" s="50"/>
      <c r="I156" s="40"/>
      <c r="M156" s="52"/>
      <c r="N156" s="52"/>
      <c r="O156" s="53"/>
      <c r="P156" s="53"/>
    </row>
    <row r="157" spans="5:16" x14ac:dyDescent="0.35">
      <c r="E157" s="47"/>
      <c r="F157" s="48"/>
      <c r="G157" s="49"/>
      <c r="H157" s="50"/>
      <c r="I157" s="40"/>
      <c r="M157" s="52"/>
      <c r="N157" s="52"/>
      <c r="O157" s="53"/>
      <c r="P157" s="53"/>
    </row>
    <row r="158" spans="5:16" x14ac:dyDescent="0.35">
      <c r="E158" s="47"/>
      <c r="F158" s="48"/>
      <c r="G158" s="49"/>
      <c r="H158" s="50"/>
      <c r="I158" s="40"/>
      <c r="M158" s="52"/>
      <c r="N158" s="52"/>
      <c r="O158" s="53"/>
      <c r="P158" s="53"/>
    </row>
    <row r="159" spans="5:16" x14ac:dyDescent="0.35">
      <c r="E159" s="47"/>
      <c r="F159" s="48"/>
      <c r="G159" s="49"/>
      <c r="H159" s="50"/>
      <c r="I159" s="40"/>
      <c r="M159" s="52"/>
      <c r="N159" s="52"/>
      <c r="O159" s="53"/>
      <c r="P159" s="53"/>
    </row>
    <row r="160" spans="5:16" x14ac:dyDescent="0.35">
      <c r="E160" s="47"/>
      <c r="F160" s="48"/>
      <c r="G160" s="49"/>
      <c r="H160" s="50"/>
      <c r="I160" s="40"/>
      <c r="M160" s="52"/>
      <c r="N160" s="52"/>
      <c r="O160" s="53"/>
      <c r="P160" s="53"/>
    </row>
    <row r="161" spans="5:16" x14ac:dyDescent="0.35">
      <c r="E161" s="47"/>
      <c r="F161" s="48"/>
      <c r="G161" s="49"/>
      <c r="H161" s="50"/>
      <c r="I161" s="40"/>
      <c r="M161" s="52"/>
      <c r="N161" s="52"/>
      <c r="O161" s="53"/>
      <c r="P161" s="53"/>
    </row>
    <row r="162" spans="5:16" x14ac:dyDescent="0.35">
      <c r="E162" s="47"/>
      <c r="F162" s="48"/>
      <c r="G162" s="49"/>
      <c r="H162" s="50"/>
      <c r="I162" s="40"/>
      <c r="M162" s="52"/>
      <c r="N162" s="52"/>
      <c r="O162" s="53"/>
      <c r="P162" s="53"/>
    </row>
    <row r="163" spans="5:16" x14ac:dyDescent="0.35">
      <c r="E163" s="47"/>
      <c r="F163" s="48"/>
      <c r="G163" s="49"/>
      <c r="H163" s="50"/>
      <c r="I163" s="40"/>
      <c r="M163" s="52"/>
      <c r="N163" s="52"/>
      <c r="O163" s="53"/>
      <c r="P163" s="53"/>
    </row>
    <row r="164" spans="5:16" x14ac:dyDescent="0.35">
      <c r="E164" s="47"/>
      <c r="F164" s="48"/>
      <c r="G164" s="49"/>
      <c r="H164" s="50"/>
      <c r="I164" s="40"/>
      <c r="M164" s="52"/>
      <c r="N164" s="52"/>
      <c r="O164" s="53"/>
      <c r="P164" s="53"/>
    </row>
    <row r="165" spans="5:16" x14ac:dyDescent="0.35">
      <c r="E165" s="47"/>
      <c r="F165" s="48"/>
      <c r="G165" s="49"/>
      <c r="H165" s="50"/>
      <c r="I165" s="40"/>
      <c r="M165" s="52"/>
      <c r="N165" s="52"/>
      <c r="O165" s="53"/>
      <c r="P165" s="53"/>
    </row>
    <row r="166" spans="5:16" x14ac:dyDescent="0.35">
      <c r="E166" s="47"/>
      <c r="F166" s="48"/>
      <c r="G166" s="49"/>
      <c r="H166" s="50"/>
      <c r="I166" s="40"/>
      <c r="M166" s="52"/>
      <c r="N166" s="52"/>
      <c r="O166" s="53"/>
      <c r="P166" s="53"/>
    </row>
    <row r="167" spans="5:16" x14ac:dyDescent="0.35">
      <c r="E167" s="47"/>
      <c r="F167" s="48"/>
      <c r="G167" s="49"/>
      <c r="H167" s="50"/>
      <c r="I167" s="40"/>
      <c r="M167" s="52"/>
      <c r="N167" s="52"/>
      <c r="O167" s="53"/>
      <c r="P167" s="53"/>
    </row>
    <row r="168" spans="5:16" x14ac:dyDescent="0.35">
      <c r="E168" s="47"/>
      <c r="F168" s="48"/>
      <c r="G168" s="49"/>
      <c r="H168" s="50"/>
      <c r="I168" s="40"/>
      <c r="M168" s="52"/>
      <c r="N168" s="52"/>
      <c r="O168" s="53"/>
      <c r="P168" s="53"/>
    </row>
    <row r="169" spans="5:16" x14ac:dyDescent="0.35">
      <c r="E169" s="47"/>
      <c r="F169" s="48"/>
      <c r="G169" s="49"/>
      <c r="H169" s="50"/>
      <c r="I169" s="40"/>
      <c r="M169" s="52"/>
      <c r="N169" s="52"/>
      <c r="O169" s="53"/>
      <c r="P169" s="53"/>
    </row>
    <row r="170" spans="5:16" x14ac:dyDescent="0.35">
      <c r="E170" s="47"/>
      <c r="F170" s="48"/>
      <c r="G170" s="49"/>
      <c r="H170" s="50"/>
      <c r="I170" s="40"/>
      <c r="M170" s="52"/>
      <c r="N170" s="52"/>
      <c r="O170" s="53"/>
      <c r="P170" s="53"/>
    </row>
    <row r="171" spans="5:16" x14ac:dyDescent="0.35">
      <c r="E171" s="47"/>
      <c r="F171" s="48"/>
      <c r="G171" s="49"/>
      <c r="H171" s="50"/>
      <c r="I171" s="40"/>
      <c r="M171" s="52"/>
      <c r="N171" s="52"/>
      <c r="O171" s="53"/>
      <c r="P171" s="53"/>
    </row>
    <row r="172" spans="5:16" x14ac:dyDescent="0.35">
      <c r="E172" s="47"/>
      <c r="F172" s="48"/>
      <c r="G172" s="49"/>
      <c r="H172" s="50"/>
      <c r="I172" s="40"/>
      <c r="M172" s="52"/>
      <c r="N172" s="52"/>
      <c r="O172" s="53"/>
      <c r="P172" s="53"/>
    </row>
    <row r="173" spans="5:16" x14ac:dyDescent="0.35">
      <c r="E173" s="47"/>
      <c r="F173" s="48"/>
      <c r="G173" s="49"/>
      <c r="H173" s="50"/>
      <c r="I173" s="40"/>
      <c r="M173" s="52"/>
      <c r="N173" s="52"/>
      <c r="O173" s="53"/>
      <c r="P173" s="53"/>
    </row>
    <row r="174" spans="5:16" x14ac:dyDescent="0.35">
      <c r="E174" s="47"/>
      <c r="F174" s="48"/>
      <c r="G174" s="49"/>
      <c r="H174" s="50"/>
      <c r="I174" s="40"/>
      <c r="M174" s="52"/>
      <c r="N174" s="52"/>
      <c r="O174" s="53"/>
      <c r="P174" s="53"/>
    </row>
    <row r="175" spans="5:16" x14ac:dyDescent="0.35">
      <c r="E175" s="47"/>
      <c r="F175" s="48"/>
      <c r="G175" s="49"/>
      <c r="H175" s="50"/>
      <c r="I175" s="40"/>
      <c r="M175" s="52"/>
      <c r="N175" s="52"/>
      <c r="O175" s="53"/>
      <c r="P175" s="53"/>
    </row>
    <row r="176" spans="5:16" x14ac:dyDescent="0.35">
      <c r="E176" s="47"/>
      <c r="F176" s="48"/>
      <c r="G176" s="49"/>
      <c r="H176" s="50"/>
      <c r="I176" s="40"/>
      <c r="M176" s="52"/>
      <c r="N176" s="52"/>
      <c r="O176" s="53"/>
      <c r="P176" s="53"/>
    </row>
    <row r="177" spans="5:16" x14ac:dyDescent="0.35">
      <c r="E177" s="47"/>
      <c r="F177" s="48"/>
      <c r="G177" s="49"/>
      <c r="H177" s="50"/>
      <c r="I177" s="40"/>
      <c r="M177" s="52"/>
      <c r="N177" s="52"/>
      <c r="O177" s="53"/>
      <c r="P177" s="53"/>
    </row>
    <row r="178" spans="5:16" x14ac:dyDescent="0.35">
      <c r="E178" s="47"/>
      <c r="F178" s="48"/>
      <c r="G178" s="49"/>
      <c r="H178" s="50"/>
      <c r="I178" s="40"/>
      <c r="M178" s="52"/>
      <c r="N178" s="52"/>
      <c r="O178" s="53"/>
      <c r="P178" s="53"/>
    </row>
    <row r="179" spans="5:16" x14ac:dyDescent="0.35">
      <c r="E179" s="47"/>
      <c r="F179" s="48"/>
      <c r="G179" s="49"/>
      <c r="H179" s="50"/>
      <c r="I179" s="40"/>
      <c r="M179" s="52"/>
      <c r="N179" s="52"/>
      <c r="O179" s="53"/>
      <c r="P179" s="53"/>
    </row>
    <row r="180" spans="5:16" x14ac:dyDescent="0.35">
      <c r="E180" s="47"/>
      <c r="F180" s="48"/>
      <c r="G180" s="49"/>
      <c r="H180" s="50"/>
      <c r="I180" s="40"/>
      <c r="M180" s="52"/>
      <c r="N180" s="52"/>
      <c r="O180" s="53"/>
      <c r="P180" s="53"/>
    </row>
    <row r="181" spans="5:16" x14ac:dyDescent="0.35">
      <c r="E181" s="47"/>
      <c r="F181" s="48"/>
      <c r="G181" s="49"/>
      <c r="H181" s="50"/>
      <c r="I181" s="40"/>
      <c r="M181" s="52"/>
      <c r="N181" s="52"/>
      <c r="O181" s="53"/>
      <c r="P181" s="53"/>
    </row>
    <row r="182" spans="5:16" x14ac:dyDescent="0.35">
      <c r="E182" s="47"/>
      <c r="F182" s="48"/>
      <c r="G182" s="49"/>
      <c r="H182" s="50"/>
      <c r="I182" s="40"/>
      <c r="M182" s="52"/>
      <c r="N182" s="52"/>
      <c r="O182" s="53"/>
      <c r="P182" s="53"/>
    </row>
    <row r="183" spans="5:16" x14ac:dyDescent="0.35">
      <c r="E183" s="47"/>
      <c r="F183" s="48"/>
      <c r="G183" s="49"/>
      <c r="H183" s="50"/>
      <c r="I183" s="40"/>
      <c r="M183" s="52"/>
      <c r="N183" s="52"/>
      <c r="O183" s="53"/>
      <c r="P183" s="53"/>
    </row>
    <row r="184" spans="5:16" x14ac:dyDescent="0.35">
      <c r="E184" s="47"/>
      <c r="F184" s="48"/>
      <c r="G184" s="49"/>
      <c r="H184" s="50"/>
      <c r="I184" s="40"/>
      <c r="M184" s="52"/>
      <c r="N184" s="52"/>
      <c r="O184" s="53"/>
      <c r="P184" s="53"/>
    </row>
    <row r="185" spans="5:16" x14ac:dyDescent="0.35">
      <c r="E185" s="47"/>
      <c r="F185" s="48"/>
      <c r="G185" s="49"/>
      <c r="H185" s="50"/>
      <c r="I185" s="40"/>
      <c r="M185" s="52"/>
      <c r="N185" s="52"/>
      <c r="O185" s="53"/>
      <c r="P185" s="53"/>
    </row>
    <row r="186" spans="5:16" x14ac:dyDescent="0.35">
      <c r="E186" s="47"/>
      <c r="F186" s="48"/>
      <c r="G186" s="49"/>
      <c r="H186" s="50"/>
      <c r="I186" s="40"/>
      <c r="M186" s="52"/>
      <c r="N186" s="52"/>
      <c r="O186" s="53"/>
      <c r="P186" s="53"/>
    </row>
    <row r="187" spans="5:16" x14ac:dyDescent="0.35">
      <c r="E187" s="47"/>
      <c r="F187" s="48"/>
      <c r="G187" s="49"/>
      <c r="H187" s="50"/>
      <c r="I187" s="40"/>
      <c r="M187" s="52"/>
      <c r="N187" s="52"/>
      <c r="O187" s="53"/>
      <c r="P187" s="53"/>
    </row>
    <row r="188" spans="5:16" x14ac:dyDescent="0.35">
      <c r="E188" s="47"/>
      <c r="F188" s="48"/>
      <c r="G188" s="49"/>
      <c r="H188" s="50"/>
      <c r="I188" s="40"/>
      <c r="M188" s="52"/>
      <c r="N188" s="52"/>
      <c r="O188" s="53"/>
      <c r="P188" s="53"/>
    </row>
    <row r="189" spans="5:16" x14ac:dyDescent="0.35">
      <c r="E189" s="47"/>
      <c r="F189" s="48"/>
      <c r="G189" s="49"/>
      <c r="H189" s="50"/>
      <c r="I189" s="40"/>
      <c r="M189" s="52"/>
      <c r="N189" s="52"/>
      <c r="O189" s="53"/>
      <c r="P189" s="53"/>
    </row>
    <row r="190" spans="5:16" x14ac:dyDescent="0.35">
      <c r="E190" s="47"/>
      <c r="F190" s="48"/>
      <c r="G190" s="49"/>
      <c r="H190" s="50"/>
      <c r="I190" s="40"/>
      <c r="M190" s="52"/>
      <c r="N190" s="52"/>
      <c r="O190" s="53"/>
      <c r="P190" s="53"/>
    </row>
    <row r="191" spans="5:16" x14ac:dyDescent="0.35">
      <c r="E191" s="47"/>
      <c r="F191" s="48"/>
      <c r="G191" s="49"/>
      <c r="H191" s="50"/>
      <c r="I191" s="40"/>
      <c r="M191" s="52"/>
      <c r="N191" s="52"/>
      <c r="O191" s="53"/>
      <c r="P191" s="53"/>
    </row>
    <row r="192" spans="5:16" x14ac:dyDescent="0.35">
      <c r="E192" s="47"/>
      <c r="F192" s="48"/>
      <c r="G192" s="49"/>
      <c r="H192" s="50"/>
      <c r="I192" s="40"/>
      <c r="M192" s="52"/>
      <c r="N192" s="52"/>
      <c r="O192" s="53"/>
      <c r="P192" s="53"/>
    </row>
    <row r="193" spans="5:16" x14ac:dyDescent="0.35">
      <c r="E193" s="47"/>
      <c r="F193" s="48"/>
      <c r="G193" s="49"/>
      <c r="H193" s="50"/>
      <c r="I193" s="40"/>
      <c r="M193" s="52"/>
      <c r="N193" s="52"/>
      <c r="O193" s="53"/>
      <c r="P193" s="53"/>
    </row>
    <row r="194" spans="5:16" x14ac:dyDescent="0.35">
      <c r="E194" s="47"/>
      <c r="F194" s="48"/>
      <c r="G194" s="49"/>
      <c r="H194" s="50"/>
      <c r="I194" s="40"/>
      <c r="M194" s="52"/>
      <c r="N194" s="52"/>
      <c r="O194" s="53"/>
      <c r="P194" s="53"/>
    </row>
    <row r="195" spans="5:16" x14ac:dyDescent="0.35">
      <c r="E195" s="47"/>
      <c r="F195" s="48"/>
      <c r="G195" s="49"/>
      <c r="H195" s="50"/>
      <c r="I195" s="40"/>
      <c r="M195" s="52"/>
      <c r="N195" s="52"/>
      <c r="O195" s="53"/>
      <c r="P195" s="53"/>
    </row>
    <row r="196" spans="5:16" x14ac:dyDescent="0.35">
      <c r="E196" s="47"/>
      <c r="F196" s="48"/>
      <c r="G196" s="49"/>
      <c r="H196" s="50"/>
      <c r="I196" s="40"/>
      <c r="M196" s="52"/>
      <c r="N196" s="52"/>
      <c r="O196" s="53"/>
      <c r="P196" s="53"/>
    </row>
    <row r="197" spans="5:16" x14ac:dyDescent="0.35">
      <c r="E197" s="47"/>
      <c r="F197" s="48"/>
      <c r="G197" s="49"/>
      <c r="H197" s="50"/>
      <c r="I197" s="40"/>
      <c r="M197" s="52"/>
      <c r="N197" s="52"/>
      <c r="O197" s="53"/>
      <c r="P197" s="53"/>
    </row>
    <row r="198" spans="5:16" x14ac:dyDescent="0.35">
      <c r="E198" s="47"/>
      <c r="F198" s="48"/>
      <c r="G198" s="49"/>
      <c r="H198" s="50"/>
      <c r="I198" s="40"/>
      <c r="M198" s="52"/>
      <c r="N198" s="52"/>
      <c r="O198" s="53"/>
      <c r="P198" s="53"/>
    </row>
    <row r="199" spans="5:16" x14ac:dyDescent="0.35">
      <c r="E199" s="47"/>
      <c r="F199" s="48"/>
      <c r="G199" s="49"/>
      <c r="H199" s="50"/>
      <c r="I199" s="40"/>
      <c r="M199" s="52"/>
      <c r="N199" s="52"/>
      <c r="O199" s="53"/>
      <c r="P199" s="53"/>
    </row>
    <row r="200" spans="5:16" x14ac:dyDescent="0.35">
      <c r="E200" s="47"/>
      <c r="F200" s="48"/>
      <c r="G200" s="49"/>
      <c r="H200" s="50"/>
      <c r="I200" s="40"/>
      <c r="M200" s="52"/>
      <c r="N200" s="52"/>
      <c r="O200" s="53"/>
      <c r="P200" s="53"/>
    </row>
    <row r="201" spans="5:16" x14ac:dyDescent="0.35">
      <c r="E201" s="47"/>
      <c r="F201" s="48"/>
      <c r="G201" s="49"/>
      <c r="H201" s="50"/>
      <c r="I201" s="40"/>
      <c r="M201" s="52"/>
      <c r="N201" s="52"/>
      <c r="O201" s="53"/>
      <c r="P201" s="53"/>
    </row>
    <row r="202" spans="5:16" x14ac:dyDescent="0.35">
      <c r="E202" s="47"/>
      <c r="F202" s="48"/>
      <c r="G202" s="49"/>
      <c r="H202" s="50"/>
      <c r="I202" s="40"/>
      <c r="M202" s="52"/>
      <c r="N202" s="52"/>
      <c r="O202" s="53"/>
      <c r="P202" s="53"/>
    </row>
    <row r="203" spans="5:16" x14ac:dyDescent="0.35">
      <c r="E203" s="47"/>
      <c r="F203" s="48"/>
      <c r="G203" s="49"/>
      <c r="H203" s="50"/>
      <c r="I203" s="40"/>
      <c r="M203" s="52"/>
      <c r="N203" s="52"/>
      <c r="O203" s="53"/>
      <c r="P203" s="53"/>
    </row>
    <row r="204" spans="5:16" x14ac:dyDescent="0.35">
      <c r="E204" s="47"/>
      <c r="F204" s="48"/>
      <c r="G204" s="49"/>
      <c r="H204" s="50"/>
      <c r="I204" s="40"/>
      <c r="M204" s="52"/>
      <c r="N204" s="52"/>
      <c r="O204" s="53"/>
      <c r="P204" s="53"/>
    </row>
    <row r="205" spans="5:16" x14ac:dyDescent="0.35">
      <c r="E205" s="47"/>
      <c r="F205" s="48"/>
      <c r="G205" s="49"/>
      <c r="H205" s="50"/>
      <c r="I205" s="40"/>
      <c r="M205" s="52"/>
      <c r="N205" s="52"/>
      <c r="O205" s="53"/>
      <c r="P205" s="53"/>
    </row>
    <row r="206" spans="5:16" x14ac:dyDescent="0.35">
      <c r="E206" s="47"/>
      <c r="F206" s="48"/>
      <c r="G206" s="49"/>
      <c r="H206" s="50"/>
      <c r="I206" s="40"/>
      <c r="M206" s="52"/>
      <c r="N206" s="52"/>
      <c r="O206" s="53"/>
      <c r="P206" s="53"/>
    </row>
    <row r="207" spans="5:16" x14ac:dyDescent="0.35">
      <c r="E207" s="47"/>
      <c r="F207" s="48"/>
      <c r="G207" s="49"/>
      <c r="H207" s="50"/>
      <c r="I207" s="40"/>
      <c r="M207" s="52"/>
      <c r="N207" s="52"/>
      <c r="O207" s="53"/>
      <c r="P207" s="53"/>
    </row>
    <row r="208" spans="5:16" x14ac:dyDescent="0.35">
      <c r="E208" s="47"/>
      <c r="F208" s="48"/>
      <c r="G208" s="49"/>
      <c r="H208" s="50"/>
      <c r="I208" s="40"/>
      <c r="M208" s="52"/>
      <c r="N208" s="52"/>
      <c r="O208" s="53"/>
      <c r="P208" s="53"/>
    </row>
    <row r="209" spans="5:16" x14ac:dyDescent="0.35">
      <c r="E209" s="47"/>
      <c r="F209" s="48"/>
      <c r="G209" s="49"/>
      <c r="H209" s="50"/>
      <c r="I209" s="40"/>
      <c r="M209" s="52"/>
      <c r="N209" s="52"/>
      <c r="O209" s="53"/>
      <c r="P209" s="53"/>
    </row>
    <row r="210" spans="5:16" x14ac:dyDescent="0.35">
      <c r="E210" s="47"/>
      <c r="F210" s="48"/>
      <c r="G210" s="49"/>
      <c r="H210" s="50"/>
      <c r="I210" s="40"/>
      <c r="M210" s="52"/>
      <c r="N210" s="52"/>
      <c r="O210" s="53"/>
      <c r="P210" s="53"/>
    </row>
    <row r="211" spans="5:16" x14ac:dyDescent="0.35">
      <c r="E211" s="47"/>
      <c r="F211" s="48"/>
      <c r="G211" s="49"/>
      <c r="H211" s="50"/>
      <c r="I211" s="40"/>
      <c r="M211" s="52"/>
      <c r="N211" s="52"/>
      <c r="O211" s="53"/>
      <c r="P211" s="53"/>
    </row>
    <row r="212" spans="5:16" x14ac:dyDescent="0.35">
      <c r="E212" s="47"/>
      <c r="F212" s="48"/>
      <c r="G212" s="49"/>
      <c r="H212" s="50"/>
      <c r="I212" s="40"/>
      <c r="M212" s="52"/>
      <c r="N212" s="52"/>
      <c r="O212" s="53"/>
      <c r="P212" s="53"/>
    </row>
    <row r="213" spans="5:16" x14ac:dyDescent="0.35">
      <c r="E213" s="47"/>
      <c r="F213" s="48"/>
      <c r="G213" s="49"/>
      <c r="H213" s="50"/>
      <c r="I213" s="40"/>
      <c r="M213" s="52"/>
      <c r="N213" s="52"/>
      <c r="O213" s="53"/>
      <c r="P213" s="53"/>
    </row>
    <row r="214" spans="5:16" x14ac:dyDescent="0.35">
      <c r="E214" s="47"/>
      <c r="F214" s="48"/>
      <c r="G214" s="49"/>
      <c r="H214" s="50"/>
      <c r="I214" s="40"/>
      <c r="M214" s="52"/>
      <c r="N214" s="52"/>
      <c r="O214" s="53"/>
      <c r="P214" s="53"/>
    </row>
    <row r="215" spans="5:16" x14ac:dyDescent="0.35">
      <c r="E215" s="47"/>
      <c r="F215" s="48"/>
      <c r="G215" s="49"/>
      <c r="H215" s="50"/>
      <c r="I215" s="40"/>
      <c r="M215" s="52"/>
      <c r="N215" s="52"/>
      <c r="O215" s="53"/>
      <c r="P215" s="53"/>
    </row>
    <row r="216" spans="5:16" x14ac:dyDescent="0.35">
      <c r="E216" s="47"/>
      <c r="F216" s="48"/>
      <c r="G216" s="49"/>
      <c r="H216" s="50"/>
      <c r="I216" s="40"/>
      <c r="M216" s="52"/>
      <c r="N216" s="52"/>
      <c r="O216" s="53"/>
      <c r="P216" s="53"/>
    </row>
    <row r="217" spans="5:16" x14ac:dyDescent="0.35">
      <c r="E217" s="47"/>
      <c r="F217" s="48"/>
      <c r="G217" s="49"/>
      <c r="H217" s="50"/>
      <c r="I217" s="40"/>
      <c r="M217" s="52"/>
      <c r="N217" s="52"/>
      <c r="O217" s="53"/>
      <c r="P217" s="53"/>
    </row>
    <row r="218" spans="5:16" x14ac:dyDescent="0.35">
      <c r="E218" s="47"/>
      <c r="F218" s="48"/>
      <c r="G218" s="49"/>
      <c r="H218" s="50"/>
      <c r="I218" s="40"/>
      <c r="M218" s="52"/>
      <c r="N218" s="52"/>
      <c r="O218" s="53"/>
      <c r="P218" s="53"/>
    </row>
    <row r="219" spans="5:16" x14ac:dyDescent="0.35">
      <c r="E219" s="47"/>
      <c r="F219" s="48"/>
      <c r="G219" s="49"/>
      <c r="H219" s="50"/>
      <c r="I219" s="40"/>
      <c r="M219" s="52"/>
      <c r="N219" s="52"/>
      <c r="O219" s="53"/>
      <c r="P219" s="53"/>
    </row>
    <row r="220" spans="5:16" x14ac:dyDescent="0.35">
      <c r="E220" s="47"/>
      <c r="F220" s="48"/>
      <c r="G220" s="49"/>
      <c r="H220" s="50"/>
      <c r="I220" s="40"/>
      <c r="M220" s="52"/>
      <c r="N220" s="52"/>
      <c r="O220" s="53"/>
      <c r="P220" s="53"/>
    </row>
    <row r="221" spans="5:16" x14ac:dyDescent="0.35">
      <c r="E221" s="47"/>
      <c r="F221" s="48"/>
      <c r="G221" s="49"/>
      <c r="H221" s="50"/>
      <c r="I221" s="40"/>
      <c r="M221" s="52"/>
      <c r="N221" s="52"/>
      <c r="O221" s="53"/>
      <c r="P221" s="53"/>
    </row>
    <row r="222" spans="5:16" x14ac:dyDescent="0.35">
      <c r="E222" s="47"/>
      <c r="F222" s="48"/>
      <c r="G222" s="49"/>
      <c r="H222" s="50"/>
      <c r="I222" s="40"/>
      <c r="M222" s="52"/>
      <c r="N222" s="52"/>
      <c r="O222" s="53"/>
      <c r="P222" s="53"/>
    </row>
    <row r="223" spans="5:16" x14ac:dyDescent="0.35">
      <c r="E223" s="47"/>
      <c r="F223" s="48"/>
      <c r="G223" s="49"/>
      <c r="H223" s="50"/>
      <c r="I223" s="40"/>
      <c r="M223" s="52"/>
      <c r="N223" s="52"/>
      <c r="O223" s="53"/>
      <c r="P223" s="53"/>
    </row>
    <row r="224" spans="5:16" x14ac:dyDescent="0.35">
      <c r="E224" s="47"/>
      <c r="F224" s="48"/>
      <c r="G224" s="49"/>
      <c r="H224" s="50"/>
      <c r="I224" s="40"/>
      <c r="M224" s="52"/>
      <c r="N224" s="52"/>
      <c r="O224" s="53"/>
      <c r="P224" s="53"/>
    </row>
    <row r="225" spans="5:16" x14ac:dyDescent="0.35">
      <c r="E225" s="47"/>
      <c r="F225" s="48"/>
      <c r="G225" s="49"/>
      <c r="H225" s="50"/>
      <c r="I225" s="40"/>
      <c r="M225" s="52"/>
      <c r="N225" s="52"/>
      <c r="O225" s="53"/>
      <c r="P225" s="53"/>
    </row>
    <row r="226" spans="5:16" x14ac:dyDescent="0.35">
      <c r="E226" s="47"/>
      <c r="F226" s="48"/>
      <c r="G226" s="49"/>
      <c r="H226" s="50"/>
      <c r="I226" s="40"/>
      <c r="M226" s="52"/>
      <c r="N226" s="52"/>
      <c r="O226" s="53"/>
      <c r="P226" s="53"/>
    </row>
    <row r="227" spans="5:16" x14ac:dyDescent="0.35">
      <c r="E227" s="47"/>
      <c r="F227" s="48"/>
      <c r="G227" s="49"/>
      <c r="H227" s="50"/>
      <c r="I227" s="40"/>
      <c r="M227" s="52"/>
      <c r="N227" s="52"/>
      <c r="O227" s="53"/>
      <c r="P227" s="53"/>
    </row>
    <row r="228" spans="5:16" x14ac:dyDescent="0.35">
      <c r="E228" s="47"/>
      <c r="F228" s="48"/>
      <c r="G228" s="49"/>
      <c r="H228" s="50"/>
      <c r="I228" s="40"/>
      <c r="M228" s="52"/>
      <c r="N228" s="52"/>
      <c r="O228" s="53"/>
      <c r="P228" s="53"/>
    </row>
    <row r="229" spans="5:16" x14ac:dyDescent="0.35">
      <c r="E229" s="47"/>
      <c r="F229" s="48"/>
      <c r="G229" s="49"/>
      <c r="H229" s="50"/>
      <c r="I229" s="40"/>
      <c r="M229" s="52"/>
      <c r="N229" s="52"/>
      <c r="O229" s="53"/>
      <c r="P229" s="53"/>
    </row>
    <row r="230" spans="5:16" x14ac:dyDescent="0.35">
      <c r="E230" s="47"/>
      <c r="F230" s="48"/>
      <c r="G230" s="49"/>
      <c r="H230" s="50"/>
      <c r="I230" s="40"/>
      <c r="M230" s="52"/>
      <c r="N230" s="52"/>
      <c r="O230" s="53"/>
      <c r="P230" s="53"/>
    </row>
    <row r="231" spans="5:16" x14ac:dyDescent="0.35">
      <c r="E231" s="47"/>
      <c r="F231" s="48"/>
      <c r="G231" s="49"/>
      <c r="H231" s="50"/>
      <c r="I231" s="40"/>
      <c r="M231" s="52"/>
      <c r="N231" s="52"/>
      <c r="O231" s="53"/>
      <c r="P231" s="53"/>
    </row>
    <row r="232" spans="5:16" x14ac:dyDescent="0.35">
      <c r="E232" s="47"/>
      <c r="F232" s="48"/>
      <c r="G232" s="49"/>
      <c r="H232" s="50"/>
      <c r="I232" s="40"/>
      <c r="M232" s="52"/>
      <c r="N232" s="52"/>
      <c r="O232" s="53"/>
      <c r="P232" s="53"/>
    </row>
    <row r="233" spans="5:16" x14ac:dyDescent="0.35">
      <c r="E233" s="47"/>
      <c r="F233" s="48"/>
      <c r="G233" s="49"/>
      <c r="H233" s="50"/>
      <c r="I233" s="40"/>
      <c r="M233" s="52"/>
      <c r="N233" s="52"/>
      <c r="O233" s="53"/>
      <c r="P233" s="53"/>
    </row>
    <row r="234" spans="5:16" x14ac:dyDescent="0.35">
      <c r="E234" s="47"/>
      <c r="F234" s="48"/>
      <c r="G234" s="49"/>
      <c r="H234" s="50"/>
      <c r="I234" s="40"/>
      <c r="M234" s="52"/>
      <c r="N234" s="52"/>
      <c r="O234" s="53"/>
      <c r="P234" s="53"/>
    </row>
    <row r="235" spans="5:16" x14ac:dyDescent="0.35">
      <c r="E235" s="47"/>
      <c r="F235" s="48"/>
      <c r="G235" s="49"/>
      <c r="H235" s="50"/>
      <c r="I235" s="40"/>
      <c r="M235" s="52"/>
      <c r="N235" s="52"/>
      <c r="O235" s="53"/>
      <c r="P235" s="53"/>
    </row>
    <row r="236" spans="5:16" x14ac:dyDescent="0.35">
      <c r="E236" s="47"/>
      <c r="F236" s="48"/>
      <c r="G236" s="49"/>
      <c r="H236" s="50"/>
      <c r="I236" s="40"/>
      <c r="M236" s="52"/>
      <c r="N236" s="52"/>
      <c r="O236" s="53"/>
      <c r="P236" s="53"/>
    </row>
    <row r="237" spans="5:16" x14ac:dyDescent="0.35">
      <c r="E237" s="47"/>
      <c r="F237" s="48"/>
      <c r="G237" s="49"/>
      <c r="H237" s="50"/>
      <c r="I237" s="40"/>
      <c r="M237" s="52"/>
      <c r="N237" s="52"/>
      <c r="O237" s="53"/>
      <c r="P237" s="53"/>
    </row>
    <row r="238" spans="5:16" x14ac:dyDescent="0.35">
      <c r="E238" s="47"/>
      <c r="F238" s="48"/>
      <c r="G238" s="49"/>
      <c r="H238" s="50"/>
      <c r="I238" s="40"/>
      <c r="M238" s="52"/>
      <c r="N238" s="52"/>
      <c r="O238" s="53"/>
      <c r="P238" s="53"/>
    </row>
    <row r="239" spans="5:16" x14ac:dyDescent="0.35">
      <c r="E239" s="47"/>
      <c r="F239" s="48"/>
      <c r="G239" s="49"/>
      <c r="H239" s="50"/>
      <c r="I239" s="40"/>
      <c r="M239" s="52"/>
      <c r="N239" s="52"/>
      <c r="O239" s="53"/>
      <c r="P239" s="53"/>
    </row>
    <row r="240" spans="5:16" x14ac:dyDescent="0.35">
      <c r="E240" s="47"/>
      <c r="F240" s="48"/>
      <c r="G240" s="49"/>
      <c r="H240" s="50"/>
      <c r="I240" s="40"/>
      <c r="M240" s="52"/>
      <c r="N240" s="52"/>
      <c r="O240" s="53"/>
      <c r="P240" s="53"/>
    </row>
    <row r="241" spans="5:16" x14ac:dyDescent="0.35">
      <c r="E241" s="47"/>
      <c r="F241" s="48"/>
      <c r="G241" s="49"/>
      <c r="H241" s="50"/>
      <c r="I241" s="40"/>
      <c r="M241" s="52"/>
      <c r="N241" s="52"/>
      <c r="O241" s="53"/>
      <c r="P241" s="53"/>
    </row>
    <row r="242" spans="5:16" x14ac:dyDescent="0.35">
      <c r="E242" s="47"/>
      <c r="F242" s="48"/>
      <c r="G242" s="49"/>
      <c r="H242" s="50"/>
      <c r="I242" s="40"/>
      <c r="M242" s="52"/>
      <c r="N242" s="52"/>
      <c r="O242" s="53"/>
      <c r="P242" s="53"/>
    </row>
    <row r="243" spans="5:16" x14ac:dyDescent="0.35">
      <c r="E243" s="47"/>
      <c r="F243" s="48"/>
      <c r="G243" s="49"/>
      <c r="H243" s="50"/>
      <c r="I243" s="40"/>
      <c r="M243" s="52"/>
      <c r="N243" s="52"/>
      <c r="O243" s="53"/>
      <c r="P243" s="53"/>
    </row>
    <row r="244" spans="5:16" x14ac:dyDescent="0.35">
      <c r="E244" s="47"/>
      <c r="F244" s="48"/>
      <c r="G244" s="49"/>
      <c r="H244" s="50"/>
      <c r="I244" s="40"/>
      <c r="M244" s="52"/>
      <c r="N244" s="52"/>
      <c r="O244" s="53"/>
      <c r="P244" s="53"/>
    </row>
    <row r="245" spans="5:16" x14ac:dyDescent="0.35">
      <c r="E245" s="47"/>
      <c r="F245" s="48"/>
      <c r="G245" s="49"/>
      <c r="H245" s="50"/>
      <c r="I245" s="40"/>
      <c r="M245" s="52"/>
      <c r="N245" s="52"/>
      <c r="O245" s="53"/>
      <c r="P245" s="53"/>
    </row>
    <row r="246" spans="5:16" x14ac:dyDescent="0.35">
      <c r="E246" s="47"/>
      <c r="F246" s="48"/>
      <c r="G246" s="49"/>
      <c r="H246" s="50"/>
      <c r="I246" s="40"/>
      <c r="M246" s="52"/>
      <c r="N246" s="52"/>
      <c r="O246" s="53"/>
      <c r="P246" s="53"/>
    </row>
    <row r="247" spans="5:16" x14ac:dyDescent="0.35">
      <c r="E247" s="47"/>
      <c r="F247" s="48"/>
      <c r="G247" s="49"/>
      <c r="H247" s="50"/>
      <c r="I247" s="40"/>
      <c r="M247" s="52"/>
      <c r="N247" s="52"/>
      <c r="O247" s="53"/>
      <c r="P247" s="53"/>
    </row>
    <row r="248" spans="5:16" x14ac:dyDescent="0.35">
      <c r="E248" s="47"/>
      <c r="F248" s="48"/>
      <c r="G248" s="49"/>
      <c r="H248" s="50"/>
      <c r="I248" s="40"/>
      <c r="M248" s="52"/>
      <c r="N248" s="52"/>
      <c r="O248" s="53"/>
      <c r="P248" s="53"/>
    </row>
    <row r="249" spans="5:16" x14ac:dyDescent="0.35">
      <c r="E249" s="47"/>
      <c r="F249" s="48"/>
      <c r="G249" s="49"/>
      <c r="H249" s="50"/>
      <c r="I249" s="40"/>
      <c r="M249" s="52"/>
      <c r="N249" s="52"/>
      <c r="O249" s="53"/>
      <c r="P249" s="53"/>
    </row>
    <row r="250" spans="5:16" x14ac:dyDescent="0.35">
      <c r="E250" s="47"/>
      <c r="F250" s="48"/>
      <c r="G250" s="49"/>
      <c r="H250" s="50"/>
      <c r="I250" s="40"/>
      <c r="M250" s="52"/>
      <c r="N250" s="52"/>
      <c r="O250" s="53"/>
      <c r="P250" s="53"/>
    </row>
    <row r="251" spans="5:16" x14ac:dyDescent="0.35">
      <c r="E251" s="47"/>
      <c r="F251" s="48"/>
      <c r="G251" s="49"/>
      <c r="H251" s="50"/>
      <c r="I251" s="40"/>
      <c r="M251" s="52"/>
      <c r="N251" s="52"/>
      <c r="O251" s="53"/>
      <c r="P251" s="53"/>
    </row>
    <row r="252" spans="5:16" x14ac:dyDescent="0.35">
      <c r="E252" s="47"/>
      <c r="F252" s="48"/>
      <c r="G252" s="49"/>
      <c r="H252" s="50"/>
      <c r="I252" s="40"/>
      <c r="M252" s="52"/>
      <c r="N252" s="52"/>
      <c r="O252" s="53"/>
      <c r="P252" s="53"/>
    </row>
    <row r="253" spans="5:16" x14ac:dyDescent="0.35">
      <c r="E253" s="47"/>
      <c r="F253" s="48"/>
      <c r="G253" s="49"/>
      <c r="H253" s="50"/>
      <c r="I253" s="40"/>
      <c r="M253" s="52"/>
      <c r="N253" s="52"/>
      <c r="O253" s="53"/>
      <c r="P253" s="53"/>
    </row>
    <row r="254" spans="5:16" x14ac:dyDescent="0.35">
      <c r="E254" s="47"/>
      <c r="F254" s="48"/>
      <c r="G254" s="49"/>
      <c r="H254" s="50"/>
      <c r="I254" s="40"/>
      <c r="M254" s="52"/>
      <c r="N254" s="52"/>
      <c r="O254" s="53"/>
      <c r="P254" s="53"/>
    </row>
    <row r="255" spans="5:16" x14ac:dyDescent="0.35">
      <c r="E255" s="47"/>
      <c r="F255" s="48"/>
      <c r="G255" s="49"/>
      <c r="H255" s="50"/>
      <c r="I255" s="40"/>
      <c r="M255" s="52"/>
      <c r="N255" s="52"/>
      <c r="O255" s="53"/>
      <c r="P255" s="53"/>
    </row>
    <row r="256" spans="5:16" x14ac:dyDescent="0.35">
      <c r="E256" s="47"/>
      <c r="F256" s="48"/>
      <c r="G256" s="49"/>
      <c r="H256" s="50"/>
      <c r="I256" s="40"/>
      <c r="M256" s="52"/>
      <c r="N256" s="52"/>
      <c r="O256" s="53"/>
      <c r="P256" s="53"/>
    </row>
    <row r="257" spans="5:16" x14ac:dyDescent="0.35">
      <c r="E257" s="47"/>
      <c r="F257" s="48"/>
      <c r="G257" s="49"/>
      <c r="H257" s="50"/>
      <c r="I257" s="40"/>
      <c r="M257" s="52"/>
      <c r="N257" s="52"/>
      <c r="O257" s="53"/>
      <c r="P257" s="53"/>
    </row>
    <row r="258" spans="5:16" x14ac:dyDescent="0.35">
      <c r="E258" s="47"/>
      <c r="F258" s="48"/>
      <c r="G258" s="49"/>
      <c r="H258" s="50"/>
      <c r="I258" s="40"/>
      <c r="M258" s="52"/>
      <c r="N258" s="52"/>
      <c r="O258" s="53"/>
      <c r="P258" s="53"/>
    </row>
    <row r="259" spans="5:16" x14ac:dyDescent="0.35">
      <c r="E259" s="47"/>
      <c r="F259" s="48"/>
      <c r="G259" s="49"/>
      <c r="H259" s="50"/>
      <c r="I259" s="40"/>
      <c r="M259" s="52"/>
      <c r="N259" s="52"/>
      <c r="O259" s="53"/>
      <c r="P259" s="53"/>
    </row>
    <row r="260" spans="5:16" x14ac:dyDescent="0.35">
      <c r="E260" s="47"/>
      <c r="F260" s="48"/>
      <c r="G260" s="49"/>
      <c r="H260" s="50"/>
      <c r="I260" s="40"/>
      <c r="M260" s="52"/>
      <c r="N260" s="52"/>
      <c r="O260" s="53"/>
      <c r="P260" s="53"/>
    </row>
    <row r="261" spans="5:16" x14ac:dyDescent="0.35">
      <c r="E261" s="47"/>
      <c r="F261" s="48"/>
      <c r="G261" s="49"/>
      <c r="H261" s="50"/>
      <c r="I261" s="40"/>
      <c r="M261" s="52"/>
      <c r="N261" s="52"/>
      <c r="O261" s="53"/>
      <c r="P261" s="53"/>
    </row>
    <row r="262" spans="5:16" x14ac:dyDescent="0.35">
      <c r="E262" s="47"/>
      <c r="F262" s="48"/>
      <c r="G262" s="49"/>
      <c r="H262" s="50"/>
      <c r="I262" s="40"/>
      <c r="M262" s="52"/>
      <c r="N262" s="52"/>
      <c r="O262" s="53"/>
      <c r="P262" s="53"/>
    </row>
    <row r="263" spans="5:16" x14ac:dyDescent="0.35">
      <c r="E263" s="47"/>
      <c r="F263" s="48"/>
      <c r="G263" s="49"/>
      <c r="H263" s="50"/>
      <c r="I263" s="40"/>
      <c r="M263" s="52"/>
      <c r="N263" s="52"/>
      <c r="O263" s="53"/>
      <c r="P263" s="53"/>
    </row>
    <row r="264" spans="5:16" x14ac:dyDescent="0.35">
      <c r="E264" s="47"/>
      <c r="F264" s="48"/>
      <c r="G264" s="49"/>
      <c r="H264" s="50"/>
      <c r="I264" s="40"/>
      <c r="M264" s="52"/>
      <c r="N264" s="52"/>
      <c r="O264" s="53"/>
      <c r="P264" s="53"/>
    </row>
    <row r="265" spans="5:16" x14ac:dyDescent="0.35">
      <c r="E265" s="47"/>
      <c r="F265" s="48"/>
      <c r="G265" s="49"/>
      <c r="H265" s="50"/>
      <c r="I265" s="40"/>
      <c r="M265" s="52"/>
      <c r="N265" s="52"/>
      <c r="O265" s="53"/>
      <c r="P265" s="53"/>
    </row>
    <row r="266" spans="5:16" x14ac:dyDescent="0.35">
      <c r="E266" s="47"/>
      <c r="F266" s="48"/>
      <c r="G266" s="49"/>
      <c r="H266" s="50"/>
      <c r="I266" s="40"/>
      <c r="M266" s="52"/>
      <c r="N266" s="52"/>
      <c r="O266" s="53"/>
      <c r="P266" s="53"/>
    </row>
    <row r="267" spans="5:16" x14ac:dyDescent="0.35">
      <c r="E267" s="47"/>
      <c r="F267" s="48"/>
      <c r="G267" s="49"/>
      <c r="H267" s="50"/>
      <c r="I267" s="40"/>
      <c r="M267" s="52"/>
      <c r="N267" s="52"/>
      <c r="O267" s="53"/>
      <c r="P267" s="53"/>
    </row>
    <row r="268" spans="5:16" x14ac:dyDescent="0.35">
      <c r="E268" s="47"/>
      <c r="F268" s="48"/>
      <c r="G268" s="49"/>
      <c r="H268" s="50"/>
      <c r="I268" s="40"/>
      <c r="M268" s="52"/>
      <c r="N268" s="52"/>
      <c r="O268" s="53"/>
      <c r="P268" s="53"/>
    </row>
    <row r="269" spans="5:16" x14ac:dyDescent="0.35">
      <c r="E269" s="47"/>
      <c r="F269" s="48"/>
      <c r="G269" s="49"/>
      <c r="H269" s="50"/>
      <c r="I269" s="40"/>
      <c r="M269" s="52"/>
      <c r="N269" s="52"/>
      <c r="O269" s="53"/>
      <c r="P269" s="53"/>
    </row>
    <row r="270" spans="5:16" x14ac:dyDescent="0.35">
      <c r="E270" s="47"/>
      <c r="F270" s="48"/>
      <c r="G270" s="49"/>
      <c r="H270" s="50"/>
      <c r="I270" s="40"/>
      <c r="M270" s="52"/>
      <c r="N270" s="52"/>
      <c r="O270" s="53"/>
      <c r="P270" s="53"/>
    </row>
    <row r="271" spans="5:16" x14ac:dyDescent="0.35">
      <c r="E271" s="47"/>
      <c r="F271" s="48"/>
      <c r="G271" s="49"/>
      <c r="H271" s="50"/>
      <c r="I271" s="40"/>
      <c r="M271" s="52"/>
      <c r="N271" s="52"/>
      <c r="O271" s="53"/>
      <c r="P271" s="53"/>
    </row>
    <row r="272" spans="5:16" x14ac:dyDescent="0.35">
      <c r="E272" s="47"/>
      <c r="F272" s="48"/>
      <c r="G272" s="49"/>
      <c r="H272" s="50"/>
      <c r="I272" s="40"/>
      <c r="M272" s="52"/>
      <c r="N272" s="52"/>
      <c r="O272" s="53"/>
      <c r="P272" s="53"/>
    </row>
    <row r="273" spans="5:16" x14ac:dyDescent="0.35">
      <c r="E273" s="47"/>
      <c r="F273" s="48"/>
      <c r="G273" s="49"/>
      <c r="H273" s="50"/>
      <c r="I273" s="40"/>
      <c r="M273" s="52"/>
      <c r="N273" s="52"/>
      <c r="O273" s="53"/>
      <c r="P273" s="53"/>
    </row>
    <row r="274" spans="5:16" x14ac:dyDescent="0.35">
      <c r="E274" s="47"/>
      <c r="F274" s="48"/>
      <c r="G274" s="49"/>
      <c r="H274" s="50"/>
      <c r="I274" s="40"/>
      <c r="M274" s="52"/>
      <c r="N274" s="52"/>
      <c r="O274" s="53"/>
      <c r="P274" s="53"/>
    </row>
    <row r="275" spans="5:16" x14ac:dyDescent="0.35">
      <c r="E275" s="47"/>
      <c r="F275" s="48"/>
      <c r="G275" s="49"/>
      <c r="H275" s="50"/>
      <c r="I275" s="40"/>
      <c r="M275" s="52"/>
      <c r="N275" s="52"/>
      <c r="O275" s="53"/>
      <c r="P275" s="53"/>
    </row>
    <row r="276" spans="5:16" x14ac:dyDescent="0.35">
      <c r="E276" s="47"/>
      <c r="F276" s="48"/>
      <c r="G276" s="49"/>
      <c r="H276" s="50"/>
      <c r="I276" s="40"/>
      <c r="M276" s="52"/>
      <c r="N276" s="52"/>
      <c r="O276" s="53"/>
      <c r="P276" s="53"/>
    </row>
    <row r="277" spans="5:16" x14ac:dyDescent="0.35">
      <c r="E277" s="47"/>
      <c r="F277" s="48"/>
      <c r="G277" s="49"/>
      <c r="H277" s="50"/>
      <c r="I277" s="40"/>
      <c r="M277" s="52"/>
      <c r="N277" s="52"/>
      <c r="O277" s="53"/>
      <c r="P277" s="53"/>
    </row>
    <row r="278" spans="5:16" x14ac:dyDescent="0.35">
      <c r="E278" s="47"/>
      <c r="F278" s="48"/>
      <c r="G278" s="49"/>
      <c r="H278" s="50"/>
      <c r="I278" s="40"/>
      <c r="M278" s="52"/>
      <c r="N278" s="52"/>
      <c r="O278" s="53"/>
      <c r="P278" s="53"/>
    </row>
    <row r="279" spans="5:16" x14ac:dyDescent="0.35">
      <c r="E279" s="47"/>
      <c r="F279" s="48"/>
      <c r="G279" s="49"/>
      <c r="H279" s="50"/>
      <c r="I279" s="40"/>
      <c r="M279" s="52"/>
      <c r="N279" s="52"/>
      <c r="O279" s="53"/>
      <c r="P279" s="53"/>
    </row>
    <row r="280" spans="5:16" x14ac:dyDescent="0.35">
      <c r="E280" s="47"/>
      <c r="F280" s="48"/>
      <c r="G280" s="49"/>
      <c r="H280" s="50"/>
      <c r="I280" s="40"/>
      <c r="M280" s="52"/>
      <c r="N280" s="52"/>
      <c r="O280" s="53"/>
      <c r="P280" s="53"/>
    </row>
    <row r="281" spans="5:16" x14ac:dyDescent="0.35">
      <c r="E281" s="47"/>
      <c r="F281" s="48"/>
      <c r="G281" s="49"/>
      <c r="H281" s="50"/>
      <c r="I281" s="40"/>
      <c r="M281" s="52"/>
      <c r="N281" s="52"/>
      <c r="O281" s="53"/>
      <c r="P281" s="53"/>
    </row>
    <row r="282" spans="5:16" x14ac:dyDescent="0.35">
      <c r="E282" s="47"/>
      <c r="F282" s="48"/>
      <c r="G282" s="49"/>
      <c r="H282" s="50"/>
      <c r="I282" s="40"/>
      <c r="M282" s="52"/>
      <c r="N282" s="52"/>
      <c r="O282" s="53"/>
      <c r="P282" s="53"/>
    </row>
    <row r="283" spans="5:16" x14ac:dyDescent="0.35">
      <c r="E283" s="47"/>
      <c r="F283" s="48"/>
      <c r="G283" s="49"/>
      <c r="H283" s="50"/>
      <c r="I283" s="40"/>
      <c r="M283" s="52"/>
      <c r="N283" s="52"/>
      <c r="O283" s="53"/>
      <c r="P283" s="53"/>
    </row>
    <row r="284" spans="5:16" x14ac:dyDescent="0.35">
      <c r="E284" s="47"/>
      <c r="F284" s="48"/>
      <c r="G284" s="49"/>
      <c r="H284" s="50"/>
      <c r="I284" s="40"/>
      <c r="M284" s="52"/>
      <c r="N284" s="52"/>
      <c r="O284" s="53"/>
      <c r="P284" s="53"/>
    </row>
    <row r="285" spans="5:16" x14ac:dyDescent="0.35">
      <c r="E285" s="47"/>
      <c r="F285" s="48"/>
      <c r="G285" s="49"/>
      <c r="H285" s="50"/>
      <c r="I285" s="40"/>
      <c r="M285" s="52"/>
      <c r="N285" s="52"/>
      <c r="O285" s="53"/>
      <c r="P285" s="53"/>
    </row>
    <row r="286" spans="5:16" x14ac:dyDescent="0.35">
      <c r="E286" s="47"/>
      <c r="F286" s="48"/>
      <c r="G286" s="49"/>
      <c r="H286" s="50"/>
      <c r="I286" s="40"/>
      <c r="M286" s="52"/>
      <c r="N286" s="52"/>
      <c r="O286" s="53"/>
      <c r="P286" s="53"/>
    </row>
    <row r="287" spans="5:16" x14ac:dyDescent="0.35">
      <c r="E287" s="47"/>
      <c r="F287" s="48"/>
      <c r="G287" s="49"/>
      <c r="H287" s="50"/>
      <c r="I287" s="40"/>
      <c r="M287" s="52"/>
      <c r="N287" s="52"/>
      <c r="O287" s="53"/>
      <c r="P287" s="53"/>
    </row>
    <row r="288" spans="5:16" x14ac:dyDescent="0.35">
      <c r="E288" s="47"/>
      <c r="F288" s="48"/>
      <c r="G288" s="49"/>
      <c r="H288" s="50"/>
      <c r="I288" s="40"/>
      <c r="M288" s="52"/>
      <c r="N288" s="52"/>
      <c r="O288" s="53"/>
      <c r="P288" s="53"/>
    </row>
    <row r="289" spans="5:16" x14ac:dyDescent="0.35">
      <c r="E289" s="47"/>
      <c r="F289" s="48"/>
      <c r="G289" s="49"/>
      <c r="H289" s="50"/>
      <c r="I289" s="40"/>
      <c r="M289" s="52"/>
      <c r="N289" s="52"/>
      <c r="O289" s="53"/>
      <c r="P289" s="53"/>
    </row>
    <row r="290" spans="5:16" x14ac:dyDescent="0.35">
      <c r="E290" s="47"/>
      <c r="F290" s="48"/>
      <c r="G290" s="49"/>
      <c r="H290" s="50"/>
      <c r="I290" s="40"/>
      <c r="M290" s="52"/>
      <c r="N290" s="52"/>
      <c r="O290" s="53"/>
      <c r="P290" s="53"/>
    </row>
    <row r="291" spans="5:16" x14ac:dyDescent="0.35">
      <c r="E291" s="47"/>
      <c r="F291" s="48"/>
      <c r="G291" s="49"/>
      <c r="H291" s="50"/>
      <c r="I291" s="40"/>
      <c r="M291" s="52"/>
      <c r="N291" s="52"/>
      <c r="O291" s="53"/>
      <c r="P291" s="53"/>
    </row>
    <row r="292" spans="5:16" x14ac:dyDescent="0.35">
      <c r="E292" s="47"/>
      <c r="F292" s="48"/>
      <c r="G292" s="49"/>
      <c r="H292" s="50"/>
      <c r="I292" s="40"/>
      <c r="M292" s="52"/>
      <c r="N292" s="52"/>
      <c r="O292" s="53"/>
      <c r="P292" s="53"/>
    </row>
    <row r="293" spans="5:16" x14ac:dyDescent="0.35">
      <c r="E293" s="47"/>
      <c r="F293" s="48"/>
      <c r="G293" s="49"/>
      <c r="H293" s="50"/>
      <c r="I293" s="40"/>
      <c r="M293" s="52"/>
      <c r="N293" s="52"/>
      <c r="O293" s="53"/>
      <c r="P293" s="53"/>
    </row>
    <row r="294" spans="5:16" x14ac:dyDescent="0.35">
      <c r="E294" s="47"/>
      <c r="F294" s="48"/>
      <c r="G294" s="49"/>
      <c r="H294" s="50"/>
      <c r="I294" s="40"/>
      <c r="M294" s="52"/>
      <c r="N294" s="52"/>
      <c r="O294" s="53"/>
      <c r="P294" s="53"/>
    </row>
    <row r="295" spans="5:16" x14ac:dyDescent="0.35">
      <c r="E295" s="47"/>
      <c r="F295" s="48"/>
      <c r="G295" s="49"/>
      <c r="H295" s="50"/>
      <c r="I295" s="40"/>
      <c r="M295" s="52"/>
      <c r="N295" s="52"/>
      <c r="O295" s="53"/>
      <c r="P295" s="53"/>
    </row>
    <row r="296" spans="5:16" x14ac:dyDescent="0.35">
      <c r="E296" s="47"/>
      <c r="F296" s="48"/>
      <c r="G296" s="49"/>
      <c r="H296" s="50"/>
      <c r="I296" s="40"/>
      <c r="M296" s="52"/>
      <c r="N296" s="52"/>
      <c r="O296" s="53"/>
      <c r="P296" s="53"/>
    </row>
    <row r="297" spans="5:16" x14ac:dyDescent="0.35">
      <c r="E297" s="47"/>
      <c r="F297" s="48"/>
      <c r="G297" s="49"/>
      <c r="H297" s="50"/>
      <c r="I297" s="40"/>
      <c r="M297" s="52"/>
      <c r="N297" s="52"/>
      <c r="O297" s="53"/>
      <c r="P297" s="53"/>
    </row>
    <row r="298" spans="5:16" x14ac:dyDescent="0.35">
      <c r="E298" s="47"/>
      <c r="F298" s="48"/>
      <c r="G298" s="49"/>
      <c r="H298" s="50"/>
      <c r="I298" s="40"/>
      <c r="M298" s="52"/>
      <c r="N298" s="52"/>
      <c r="O298" s="53"/>
      <c r="P298" s="53"/>
    </row>
    <row r="299" spans="5:16" x14ac:dyDescent="0.35">
      <c r="E299" s="47"/>
      <c r="F299" s="48"/>
      <c r="G299" s="49"/>
      <c r="H299" s="50"/>
      <c r="I299" s="40"/>
      <c r="M299" s="52"/>
      <c r="N299" s="52"/>
      <c r="O299" s="53"/>
      <c r="P299" s="53"/>
    </row>
    <row r="300" spans="5:16" x14ac:dyDescent="0.35">
      <c r="E300" s="47"/>
      <c r="F300" s="48"/>
      <c r="G300" s="49"/>
      <c r="H300" s="50"/>
      <c r="I300" s="40"/>
      <c r="M300" s="52"/>
      <c r="N300" s="52"/>
      <c r="O300" s="53"/>
      <c r="P300" s="53"/>
    </row>
    <row r="301" spans="5:16" x14ac:dyDescent="0.35">
      <c r="E301" s="47"/>
      <c r="F301" s="48"/>
      <c r="G301" s="49"/>
      <c r="H301" s="50"/>
      <c r="I301" s="40"/>
      <c r="M301" s="52"/>
      <c r="N301" s="52"/>
      <c r="O301" s="53"/>
      <c r="P301" s="53"/>
    </row>
    <row r="302" spans="5:16" x14ac:dyDescent="0.35">
      <c r="E302" s="47"/>
      <c r="F302" s="48"/>
      <c r="G302" s="49"/>
      <c r="H302" s="50"/>
      <c r="I302" s="40"/>
      <c r="M302" s="52"/>
      <c r="N302" s="52"/>
      <c r="O302" s="53"/>
      <c r="P302" s="53"/>
    </row>
    <row r="303" spans="5:16" x14ac:dyDescent="0.35">
      <c r="E303" s="47"/>
      <c r="F303" s="48"/>
      <c r="G303" s="49"/>
      <c r="H303" s="50"/>
      <c r="I303" s="40"/>
      <c r="M303" s="52"/>
      <c r="N303" s="52"/>
      <c r="O303" s="53"/>
      <c r="P303" s="53"/>
    </row>
    <row r="304" spans="5:16" x14ac:dyDescent="0.35">
      <c r="E304" s="47"/>
      <c r="F304" s="48"/>
      <c r="G304" s="49"/>
      <c r="H304" s="50"/>
      <c r="I304" s="40"/>
      <c r="M304" s="52"/>
      <c r="N304" s="52"/>
      <c r="O304" s="53"/>
      <c r="P304" s="53"/>
    </row>
    <row r="305" spans="5:16" x14ac:dyDescent="0.35">
      <c r="E305" s="47"/>
      <c r="F305" s="48"/>
      <c r="G305" s="49"/>
      <c r="H305" s="50"/>
      <c r="I305" s="40"/>
      <c r="M305" s="52"/>
      <c r="N305" s="52"/>
      <c r="O305" s="53"/>
      <c r="P305" s="53"/>
    </row>
    <row r="306" spans="5:16" x14ac:dyDescent="0.35">
      <c r="E306" s="47"/>
      <c r="F306" s="48"/>
      <c r="G306" s="49"/>
      <c r="H306" s="50"/>
      <c r="I306" s="40"/>
      <c r="M306" s="52"/>
      <c r="N306" s="52"/>
      <c r="O306" s="53"/>
      <c r="P306" s="53"/>
    </row>
    <row r="307" spans="5:16" x14ac:dyDescent="0.35">
      <c r="E307" s="47"/>
      <c r="F307" s="48"/>
      <c r="G307" s="49"/>
      <c r="H307" s="50"/>
      <c r="I307" s="40"/>
      <c r="M307" s="52"/>
      <c r="N307" s="52"/>
      <c r="O307" s="53"/>
      <c r="P307" s="53"/>
    </row>
    <row r="308" spans="5:16" x14ac:dyDescent="0.35">
      <c r="E308" s="47"/>
      <c r="F308" s="48"/>
      <c r="G308" s="49"/>
      <c r="H308" s="50"/>
      <c r="I308" s="40"/>
      <c r="M308" s="52"/>
      <c r="N308" s="52"/>
      <c r="O308" s="53"/>
      <c r="P308" s="53"/>
    </row>
    <row r="309" spans="5:16" x14ac:dyDescent="0.35">
      <c r="E309" s="47"/>
      <c r="F309" s="48"/>
      <c r="G309" s="49"/>
      <c r="H309" s="50"/>
      <c r="I309" s="40"/>
      <c r="M309" s="52"/>
      <c r="N309" s="52"/>
      <c r="O309" s="53"/>
      <c r="P309" s="53"/>
    </row>
    <row r="310" spans="5:16" x14ac:dyDescent="0.35">
      <c r="E310" s="47"/>
      <c r="F310" s="48"/>
      <c r="G310" s="49"/>
      <c r="H310" s="50"/>
      <c r="I310" s="40"/>
      <c r="M310" s="52"/>
      <c r="N310" s="52"/>
      <c r="O310" s="53"/>
      <c r="P310" s="53"/>
    </row>
    <row r="311" spans="5:16" x14ac:dyDescent="0.35">
      <c r="E311" s="47"/>
      <c r="F311" s="48"/>
      <c r="G311" s="49"/>
      <c r="H311" s="50"/>
      <c r="I311" s="40"/>
      <c r="M311" s="52"/>
      <c r="N311" s="52"/>
      <c r="O311" s="53"/>
      <c r="P311" s="53"/>
    </row>
    <row r="312" spans="5:16" x14ac:dyDescent="0.35">
      <c r="E312" s="47"/>
      <c r="F312" s="48"/>
      <c r="G312" s="49"/>
      <c r="H312" s="50"/>
      <c r="I312" s="40"/>
      <c r="M312" s="52"/>
      <c r="N312" s="52"/>
      <c r="O312" s="53"/>
      <c r="P312" s="53"/>
    </row>
    <row r="313" spans="5:16" x14ac:dyDescent="0.35">
      <c r="E313" s="47"/>
      <c r="F313" s="48"/>
      <c r="G313" s="49"/>
      <c r="H313" s="50"/>
      <c r="I313" s="40"/>
      <c r="M313" s="52"/>
      <c r="N313" s="52"/>
      <c r="O313" s="53"/>
      <c r="P313" s="53"/>
    </row>
    <row r="314" spans="5:16" x14ac:dyDescent="0.35">
      <c r="E314" s="47"/>
      <c r="F314" s="48"/>
      <c r="G314" s="49"/>
      <c r="H314" s="50"/>
      <c r="I314" s="40"/>
      <c r="M314" s="52"/>
      <c r="N314" s="52"/>
      <c r="O314" s="53"/>
      <c r="P314" s="53"/>
    </row>
    <row r="315" spans="5:16" x14ac:dyDescent="0.35">
      <c r="E315" s="47"/>
      <c r="F315" s="48"/>
      <c r="G315" s="49"/>
      <c r="H315" s="50"/>
      <c r="I315" s="40"/>
      <c r="M315" s="52"/>
      <c r="N315" s="52"/>
      <c r="O315" s="53"/>
      <c r="P315" s="53"/>
    </row>
    <row r="316" spans="5:16" x14ac:dyDescent="0.35">
      <c r="E316" s="47"/>
      <c r="F316" s="48"/>
      <c r="G316" s="49"/>
      <c r="H316" s="50"/>
      <c r="I316" s="40"/>
      <c r="M316" s="52"/>
      <c r="N316" s="52"/>
      <c r="O316" s="53"/>
      <c r="P316" s="53"/>
    </row>
    <row r="317" spans="5:16" x14ac:dyDescent="0.35">
      <c r="E317" s="47"/>
      <c r="F317" s="48"/>
      <c r="G317" s="49"/>
      <c r="H317" s="50"/>
      <c r="I317" s="40"/>
      <c r="M317" s="52"/>
      <c r="N317" s="52"/>
      <c r="O317" s="53"/>
      <c r="P317" s="53"/>
    </row>
    <row r="318" spans="5:16" x14ac:dyDescent="0.35">
      <c r="E318" s="47"/>
      <c r="F318" s="48"/>
      <c r="G318" s="49"/>
      <c r="H318" s="50"/>
      <c r="I318" s="40"/>
      <c r="M318" s="52"/>
      <c r="N318" s="52"/>
      <c r="O318" s="53"/>
      <c r="P318" s="53"/>
    </row>
    <row r="319" spans="5:16" x14ac:dyDescent="0.35">
      <c r="E319" s="47"/>
      <c r="F319" s="48"/>
      <c r="G319" s="49"/>
      <c r="H319" s="50"/>
      <c r="I319" s="40"/>
      <c r="M319" s="52"/>
      <c r="N319" s="52"/>
      <c r="O319" s="53"/>
      <c r="P319" s="53"/>
    </row>
    <row r="320" spans="5:16" x14ac:dyDescent="0.35">
      <c r="E320" s="47"/>
      <c r="F320" s="48"/>
      <c r="G320" s="49"/>
      <c r="H320" s="50"/>
      <c r="I320" s="40"/>
      <c r="M320" s="52"/>
      <c r="N320" s="52"/>
      <c r="O320" s="53"/>
      <c r="P320" s="53"/>
    </row>
    <row r="321" spans="5:16" x14ac:dyDescent="0.35">
      <c r="E321" s="47"/>
      <c r="F321" s="48"/>
      <c r="G321" s="49"/>
      <c r="H321" s="50"/>
      <c r="I321" s="40"/>
      <c r="M321" s="52"/>
      <c r="N321" s="52"/>
      <c r="O321" s="53"/>
      <c r="P321" s="53"/>
    </row>
    <row r="322" spans="5:16" x14ac:dyDescent="0.35">
      <c r="E322" s="47"/>
      <c r="F322" s="48"/>
      <c r="G322" s="49"/>
      <c r="H322" s="50"/>
      <c r="I322" s="40"/>
      <c r="M322" s="52"/>
      <c r="N322" s="52"/>
      <c r="O322" s="53"/>
      <c r="P322" s="53"/>
    </row>
    <row r="323" spans="5:16" x14ac:dyDescent="0.35">
      <c r="E323" s="47"/>
      <c r="F323" s="48"/>
      <c r="G323" s="49"/>
      <c r="H323" s="50"/>
      <c r="I323" s="40"/>
      <c r="M323" s="52"/>
      <c r="N323" s="52"/>
      <c r="O323" s="53"/>
      <c r="P323" s="53"/>
    </row>
    <row r="324" spans="5:16" x14ac:dyDescent="0.35">
      <c r="E324" s="47"/>
      <c r="F324" s="48"/>
      <c r="G324" s="49"/>
      <c r="H324" s="50"/>
      <c r="I324" s="40"/>
      <c r="M324" s="52"/>
      <c r="N324" s="52"/>
      <c r="O324" s="53"/>
      <c r="P324" s="53"/>
    </row>
    <row r="325" spans="5:16" x14ac:dyDescent="0.35">
      <c r="E325" s="47"/>
      <c r="F325" s="48"/>
      <c r="G325" s="49"/>
      <c r="H325" s="50"/>
      <c r="I325" s="40"/>
      <c r="M325" s="52"/>
      <c r="N325" s="52"/>
      <c r="O325" s="53"/>
      <c r="P325" s="53"/>
    </row>
    <row r="326" spans="5:16" x14ac:dyDescent="0.35">
      <c r="E326" s="47"/>
      <c r="F326" s="48"/>
      <c r="G326" s="49"/>
      <c r="H326" s="50"/>
      <c r="I326" s="40"/>
      <c r="M326" s="52"/>
      <c r="N326" s="52"/>
      <c r="O326" s="53"/>
      <c r="P326" s="53"/>
    </row>
    <row r="327" spans="5:16" x14ac:dyDescent="0.35">
      <c r="E327" s="47"/>
      <c r="F327" s="48"/>
      <c r="G327" s="49"/>
      <c r="H327" s="50"/>
      <c r="I327" s="40"/>
      <c r="M327" s="52"/>
      <c r="N327" s="52"/>
      <c r="O327" s="53"/>
      <c r="P327" s="53"/>
    </row>
    <row r="328" spans="5:16" x14ac:dyDescent="0.35">
      <c r="E328" s="47"/>
      <c r="F328" s="48"/>
      <c r="G328" s="49"/>
      <c r="H328" s="50"/>
      <c r="I328" s="40"/>
      <c r="M328" s="52"/>
      <c r="N328" s="52"/>
      <c r="O328" s="53"/>
      <c r="P328" s="53"/>
    </row>
    <row r="329" spans="5:16" x14ac:dyDescent="0.35">
      <c r="E329" s="47"/>
      <c r="F329" s="48"/>
      <c r="G329" s="49"/>
      <c r="H329" s="50"/>
      <c r="I329" s="40"/>
      <c r="M329" s="52"/>
      <c r="N329" s="52"/>
      <c r="O329" s="53"/>
      <c r="P329" s="53"/>
    </row>
    <row r="330" spans="5:16" x14ac:dyDescent="0.35">
      <c r="E330" s="47"/>
      <c r="F330" s="48"/>
      <c r="G330" s="49"/>
      <c r="H330" s="50"/>
      <c r="I330" s="40"/>
      <c r="M330" s="52"/>
      <c r="N330" s="52"/>
      <c r="O330" s="53"/>
      <c r="P330" s="53"/>
    </row>
    <row r="331" spans="5:16" x14ac:dyDescent="0.35">
      <c r="E331" s="47"/>
      <c r="F331" s="48"/>
      <c r="G331" s="49"/>
      <c r="H331" s="50"/>
      <c r="I331" s="40"/>
      <c r="M331" s="52"/>
      <c r="N331" s="52"/>
      <c r="O331" s="53"/>
      <c r="P331" s="53"/>
    </row>
    <row r="332" spans="5:16" x14ac:dyDescent="0.35">
      <c r="E332" s="47"/>
      <c r="F332" s="48"/>
      <c r="G332" s="49"/>
      <c r="H332" s="50"/>
      <c r="I332" s="40"/>
      <c r="M332" s="52"/>
      <c r="N332" s="52"/>
      <c r="O332" s="53"/>
      <c r="P332" s="53"/>
    </row>
    <row r="333" spans="5:16" x14ac:dyDescent="0.35">
      <c r="E333" s="47"/>
      <c r="F333" s="48"/>
      <c r="G333" s="49"/>
      <c r="H333" s="50"/>
      <c r="I333" s="40"/>
      <c r="M333" s="52"/>
      <c r="N333" s="52"/>
      <c r="O333" s="53"/>
      <c r="P333" s="53"/>
    </row>
    <row r="334" spans="5:16" x14ac:dyDescent="0.35">
      <c r="E334" s="47"/>
      <c r="F334" s="48"/>
      <c r="G334" s="49"/>
      <c r="H334" s="50"/>
      <c r="I334" s="40"/>
      <c r="M334" s="52"/>
      <c r="N334" s="52"/>
      <c r="O334" s="53"/>
      <c r="P334" s="53"/>
    </row>
    <row r="335" spans="5:16" x14ac:dyDescent="0.35">
      <c r="E335" s="47"/>
      <c r="F335" s="48"/>
      <c r="G335" s="49"/>
      <c r="H335" s="50"/>
      <c r="I335" s="40"/>
      <c r="M335" s="52"/>
      <c r="N335" s="52"/>
      <c r="O335" s="53"/>
      <c r="P335" s="53"/>
    </row>
    <row r="336" spans="5:16" x14ac:dyDescent="0.35">
      <c r="E336" s="47"/>
      <c r="F336" s="48"/>
      <c r="G336" s="49"/>
      <c r="H336" s="50"/>
      <c r="I336" s="40"/>
      <c r="M336" s="52"/>
      <c r="N336" s="52"/>
      <c r="O336" s="53"/>
      <c r="P336" s="53"/>
    </row>
    <row r="337" spans="5:16" x14ac:dyDescent="0.35">
      <c r="E337" s="47"/>
      <c r="F337" s="48"/>
      <c r="G337" s="49"/>
      <c r="H337" s="50"/>
      <c r="I337" s="40"/>
      <c r="M337" s="52"/>
      <c r="N337" s="52"/>
      <c r="O337" s="53"/>
      <c r="P337" s="53"/>
    </row>
    <row r="338" spans="5:16" x14ac:dyDescent="0.35">
      <c r="E338" s="47"/>
      <c r="F338" s="48"/>
      <c r="G338" s="49"/>
      <c r="H338" s="50"/>
      <c r="I338" s="40"/>
      <c r="M338" s="52"/>
      <c r="N338" s="52"/>
      <c r="O338" s="53"/>
      <c r="P338" s="53"/>
    </row>
    <row r="339" spans="5:16" x14ac:dyDescent="0.35">
      <c r="E339" s="47"/>
      <c r="F339" s="48"/>
      <c r="G339" s="49"/>
      <c r="H339" s="50"/>
      <c r="I339" s="40"/>
      <c r="M339" s="52"/>
      <c r="N339" s="52"/>
      <c r="O339" s="53"/>
      <c r="P339" s="53"/>
    </row>
    <row r="340" spans="5:16" x14ac:dyDescent="0.35">
      <c r="E340" s="47"/>
      <c r="F340" s="48"/>
      <c r="G340" s="49"/>
      <c r="H340" s="50"/>
      <c r="I340" s="40"/>
      <c r="M340" s="52"/>
      <c r="N340" s="52"/>
      <c r="O340" s="53"/>
      <c r="P340" s="53"/>
    </row>
    <row r="341" spans="5:16" x14ac:dyDescent="0.35">
      <c r="E341" s="47"/>
      <c r="F341" s="48"/>
      <c r="G341" s="49"/>
      <c r="H341" s="50"/>
      <c r="I341" s="40"/>
      <c r="M341" s="52"/>
      <c r="N341" s="52"/>
      <c r="O341" s="53"/>
      <c r="P341" s="53"/>
    </row>
    <row r="342" spans="5:16" x14ac:dyDescent="0.35">
      <c r="E342" s="47"/>
      <c r="F342" s="48"/>
      <c r="G342" s="49"/>
      <c r="H342" s="50"/>
      <c r="I342" s="40"/>
      <c r="M342" s="52"/>
      <c r="N342" s="52"/>
      <c r="O342" s="53"/>
      <c r="P342" s="53"/>
    </row>
    <row r="343" spans="5:16" x14ac:dyDescent="0.35">
      <c r="E343" s="47"/>
      <c r="F343" s="48"/>
      <c r="G343" s="49"/>
      <c r="H343" s="50"/>
      <c r="I343" s="40"/>
      <c r="M343" s="52"/>
      <c r="N343" s="52"/>
      <c r="O343" s="53"/>
      <c r="P343" s="53"/>
    </row>
    <row r="344" spans="5:16" x14ac:dyDescent="0.35">
      <c r="E344" s="47"/>
      <c r="F344" s="48"/>
      <c r="G344" s="49"/>
      <c r="H344" s="50"/>
      <c r="I344" s="40"/>
      <c r="M344" s="52"/>
      <c r="N344" s="52"/>
      <c r="O344" s="53"/>
      <c r="P344" s="53"/>
    </row>
    <row r="345" spans="5:16" x14ac:dyDescent="0.35">
      <c r="E345" s="47"/>
      <c r="F345" s="48"/>
      <c r="G345" s="49"/>
      <c r="H345" s="50"/>
      <c r="I345" s="40"/>
      <c r="M345" s="52"/>
      <c r="N345" s="52"/>
      <c r="O345" s="53"/>
      <c r="P345" s="53"/>
    </row>
    <row r="346" spans="5:16" x14ac:dyDescent="0.35">
      <c r="E346" s="47"/>
      <c r="F346" s="48"/>
      <c r="G346" s="49"/>
      <c r="H346" s="50"/>
      <c r="I346" s="40"/>
      <c r="M346" s="52"/>
      <c r="N346" s="52"/>
      <c r="O346" s="53"/>
      <c r="P346" s="53"/>
    </row>
    <row r="347" spans="5:16" x14ac:dyDescent="0.35">
      <c r="E347" s="47"/>
      <c r="F347" s="48"/>
      <c r="G347" s="49"/>
      <c r="H347" s="50"/>
      <c r="I347" s="40"/>
      <c r="M347" s="52"/>
      <c r="N347" s="52"/>
      <c r="O347" s="53"/>
      <c r="P347" s="53"/>
    </row>
    <row r="348" spans="5:16" x14ac:dyDescent="0.35">
      <c r="E348" s="47"/>
      <c r="F348" s="48"/>
      <c r="G348" s="49"/>
      <c r="H348" s="50"/>
      <c r="I348" s="40"/>
      <c r="M348" s="52"/>
      <c r="N348" s="52"/>
      <c r="O348" s="53"/>
      <c r="P348" s="53"/>
    </row>
    <row r="349" spans="5:16" x14ac:dyDescent="0.35">
      <c r="E349" s="47"/>
      <c r="F349" s="48"/>
      <c r="G349" s="49"/>
      <c r="H349" s="50"/>
      <c r="I349" s="40"/>
      <c r="M349" s="52"/>
      <c r="N349" s="52"/>
      <c r="O349" s="53"/>
      <c r="P349" s="53"/>
    </row>
    <row r="350" spans="5:16" x14ac:dyDescent="0.35">
      <c r="E350" s="47"/>
      <c r="F350" s="48"/>
      <c r="G350" s="49"/>
      <c r="H350" s="50"/>
      <c r="I350" s="40"/>
      <c r="M350" s="52"/>
      <c r="N350" s="52"/>
      <c r="O350" s="53"/>
      <c r="P350" s="53"/>
    </row>
    <row r="351" spans="5:16" x14ac:dyDescent="0.35">
      <c r="E351" s="47"/>
      <c r="F351" s="48"/>
      <c r="G351" s="49"/>
      <c r="H351" s="50"/>
      <c r="I351" s="40"/>
      <c r="M351" s="52"/>
      <c r="N351" s="52"/>
      <c r="O351" s="53"/>
      <c r="P351" s="53"/>
    </row>
    <row r="352" spans="5:16" x14ac:dyDescent="0.35">
      <c r="E352" s="47"/>
      <c r="F352" s="48"/>
      <c r="G352" s="49"/>
      <c r="H352" s="50"/>
      <c r="I352" s="40"/>
      <c r="M352" s="52"/>
      <c r="N352" s="52"/>
      <c r="O352" s="53"/>
      <c r="P352" s="53"/>
    </row>
    <row r="353" spans="5:16" x14ac:dyDescent="0.35">
      <c r="E353" s="47"/>
      <c r="F353" s="48"/>
      <c r="G353" s="49"/>
      <c r="H353" s="50"/>
      <c r="I353" s="40"/>
      <c r="M353" s="52"/>
      <c r="N353" s="52"/>
      <c r="O353" s="53"/>
      <c r="P353" s="53"/>
    </row>
    <row r="354" spans="5:16" x14ac:dyDescent="0.35">
      <c r="E354" s="47"/>
      <c r="F354" s="48"/>
      <c r="G354" s="49"/>
      <c r="H354" s="50"/>
      <c r="I354" s="40"/>
      <c r="M354" s="52"/>
      <c r="N354" s="52"/>
      <c r="O354" s="53"/>
      <c r="P354" s="53"/>
    </row>
    <row r="355" spans="5:16" x14ac:dyDescent="0.35">
      <c r="E355" s="47"/>
      <c r="F355" s="48"/>
      <c r="G355" s="49"/>
      <c r="H355" s="50"/>
      <c r="I355" s="40"/>
      <c r="M355" s="52"/>
      <c r="N355" s="52"/>
      <c r="O355" s="53"/>
      <c r="P355" s="53"/>
    </row>
    <row r="356" spans="5:16" x14ac:dyDescent="0.35">
      <c r="E356" s="47"/>
      <c r="F356" s="48"/>
      <c r="G356" s="49"/>
      <c r="H356" s="50"/>
      <c r="I356" s="40"/>
      <c r="M356" s="52"/>
      <c r="N356" s="52"/>
      <c r="O356" s="53"/>
      <c r="P356" s="53"/>
    </row>
    <row r="357" spans="5:16" x14ac:dyDescent="0.35">
      <c r="E357" s="47"/>
      <c r="F357" s="48"/>
      <c r="G357" s="49"/>
      <c r="H357" s="50"/>
      <c r="I357" s="40"/>
      <c r="M357" s="52"/>
      <c r="N357" s="52"/>
      <c r="O357" s="53"/>
      <c r="P357" s="53"/>
    </row>
    <row r="358" spans="5:16" x14ac:dyDescent="0.35">
      <c r="E358" s="47"/>
      <c r="F358" s="48"/>
      <c r="G358" s="49"/>
      <c r="H358" s="50"/>
      <c r="I358" s="40"/>
      <c r="M358" s="52"/>
      <c r="N358" s="52"/>
      <c r="O358" s="53"/>
      <c r="P358" s="53"/>
    </row>
    <row r="359" spans="5:16" x14ac:dyDescent="0.35">
      <c r="E359" s="47"/>
      <c r="F359" s="48"/>
      <c r="G359" s="49"/>
      <c r="H359" s="50"/>
      <c r="I359" s="40"/>
      <c r="M359" s="52"/>
      <c r="N359" s="52"/>
      <c r="O359" s="53"/>
      <c r="P359" s="53"/>
    </row>
    <row r="360" spans="5:16" x14ac:dyDescent="0.35">
      <c r="E360" s="47"/>
      <c r="F360" s="48"/>
      <c r="G360" s="49"/>
      <c r="H360" s="50"/>
      <c r="I360" s="40"/>
      <c r="M360" s="52"/>
      <c r="N360" s="52"/>
      <c r="O360" s="53"/>
      <c r="P360" s="53"/>
    </row>
    <row r="361" spans="5:16" x14ac:dyDescent="0.35">
      <c r="E361" s="47"/>
      <c r="F361" s="48"/>
      <c r="G361" s="49"/>
      <c r="H361" s="50"/>
      <c r="I361" s="40"/>
      <c r="M361" s="52"/>
      <c r="N361" s="52"/>
      <c r="O361" s="53"/>
      <c r="P361" s="53"/>
    </row>
    <row r="362" spans="5:16" x14ac:dyDescent="0.35">
      <c r="E362" s="47"/>
      <c r="F362" s="48"/>
      <c r="G362" s="49"/>
      <c r="H362" s="50"/>
      <c r="I362" s="40"/>
      <c r="M362" s="52"/>
      <c r="N362" s="52"/>
      <c r="O362" s="53"/>
      <c r="P362" s="53"/>
    </row>
    <row r="363" spans="5:16" x14ac:dyDescent="0.35">
      <c r="E363" s="47"/>
      <c r="F363" s="48"/>
      <c r="G363" s="49"/>
      <c r="H363" s="50"/>
      <c r="I363" s="40"/>
      <c r="M363" s="52"/>
      <c r="N363" s="52"/>
      <c r="O363" s="53"/>
      <c r="P363" s="53"/>
    </row>
    <row r="364" spans="5:16" x14ac:dyDescent="0.35">
      <c r="E364" s="47"/>
      <c r="F364" s="48"/>
      <c r="G364" s="49"/>
      <c r="H364" s="50"/>
      <c r="I364" s="40"/>
      <c r="M364" s="52"/>
      <c r="N364" s="52"/>
      <c r="O364" s="53"/>
      <c r="P364" s="53"/>
    </row>
    <row r="365" spans="5:16" x14ac:dyDescent="0.35">
      <c r="E365" s="47"/>
      <c r="F365" s="48"/>
      <c r="G365" s="49"/>
      <c r="H365" s="50"/>
      <c r="I365" s="40"/>
      <c r="M365" s="52"/>
      <c r="N365" s="52"/>
      <c r="O365" s="53"/>
      <c r="P365" s="53"/>
    </row>
    <row r="366" spans="5:16" x14ac:dyDescent="0.35">
      <c r="E366" s="47"/>
      <c r="F366" s="48"/>
      <c r="G366" s="49"/>
      <c r="H366" s="50"/>
      <c r="I366" s="40"/>
      <c r="M366" s="52"/>
      <c r="N366" s="52"/>
      <c r="O366" s="53"/>
      <c r="P366" s="53"/>
    </row>
    <row r="367" spans="5:16" x14ac:dyDescent="0.35">
      <c r="E367" s="47"/>
      <c r="F367" s="48"/>
      <c r="G367" s="49"/>
      <c r="H367" s="50"/>
      <c r="I367" s="40"/>
      <c r="M367" s="52"/>
      <c r="N367" s="52"/>
      <c r="O367" s="53"/>
      <c r="P367" s="53"/>
    </row>
    <row r="368" spans="5:16" x14ac:dyDescent="0.35">
      <c r="E368" s="47"/>
      <c r="F368" s="48"/>
      <c r="G368" s="49"/>
      <c r="H368" s="50"/>
      <c r="I368" s="40"/>
      <c r="M368" s="52"/>
      <c r="N368" s="52"/>
      <c r="O368" s="53"/>
      <c r="P368" s="53"/>
    </row>
    <row r="369" spans="5:16" x14ac:dyDescent="0.35">
      <c r="E369" s="47"/>
      <c r="F369" s="48"/>
      <c r="G369" s="49"/>
      <c r="H369" s="50"/>
      <c r="I369" s="40"/>
      <c r="M369" s="52"/>
      <c r="N369" s="52"/>
      <c r="O369" s="53"/>
      <c r="P369" s="53"/>
    </row>
    <row r="370" spans="5:16" x14ac:dyDescent="0.35">
      <c r="E370" s="47"/>
      <c r="F370" s="48"/>
      <c r="G370" s="49"/>
      <c r="H370" s="50"/>
      <c r="I370" s="40"/>
      <c r="M370" s="52"/>
      <c r="N370" s="52"/>
      <c r="O370" s="53"/>
      <c r="P370" s="53"/>
    </row>
    <row r="371" spans="5:16" x14ac:dyDescent="0.35">
      <c r="E371" s="47"/>
      <c r="F371" s="48"/>
      <c r="G371" s="49"/>
      <c r="H371" s="50"/>
      <c r="I371" s="40"/>
      <c r="M371" s="52"/>
      <c r="N371" s="52"/>
      <c r="O371" s="53"/>
      <c r="P371" s="53"/>
    </row>
    <row r="372" spans="5:16" x14ac:dyDescent="0.35">
      <c r="E372" s="47"/>
      <c r="F372" s="48"/>
      <c r="G372" s="49"/>
      <c r="H372" s="50"/>
      <c r="I372" s="40"/>
      <c r="M372" s="52"/>
      <c r="N372" s="52"/>
      <c r="O372" s="53"/>
      <c r="P372" s="53"/>
    </row>
    <row r="373" spans="5:16" x14ac:dyDescent="0.35">
      <c r="E373" s="47"/>
      <c r="F373" s="48"/>
      <c r="G373" s="49"/>
      <c r="H373" s="50"/>
      <c r="I373" s="40"/>
      <c r="M373" s="52"/>
      <c r="N373" s="52"/>
      <c r="O373" s="53"/>
      <c r="P373" s="53"/>
    </row>
    <row r="374" spans="5:16" x14ac:dyDescent="0.35">
      <c r="E374" s="47"/>
      <c r="F374" s="48"/>
      <c r="G374" s="49"/>
      <c r="H374" s="50"/>
      <c r="I374" s="40"/>
      <c r="M374" s="52"/>
      <c r="N374" s="52"/>
      <c r="O374" s="53"/>
      <c r="P374" s="53"/>
    </row>
    <row r="375" spans="5:16" x14ac:dyDescent="0.35">
      <c r="E375" s="47"/>
      <c r="F375" s="48"/>
      <c r="G375" s="49"/>
      <c r="H375" s="50"/>
      <c r="I375" s="40"/>
      <c r="M375" s="52"/>
      <c r="N375" s="52"/>
      <c r="O375" s="53"/>
      <c r="P375" s="53"/>
    </row>
    <row r="376" spans="5:16" x14ac:dyDescent="0.35">
      <c r="E376" s="47"/>
      <c r="F376" s="48"/>
      <c r="G376" s="49"/>
      <c r="H376" s="50"/>
      <c r="I376" s="40"/>
      <c r="M376" s="52"/>
      <c r="N376" s="52"/>
      <c r="O376" s="53"/>
      <c r="P376" s="53"/>
    </row>
    <row r="377" spans="5:16" x14ac:dyDescent="0.35">
      <c r="E377" s="47"/>
      <c r="F377" s="48"/>
      <c r="G377" s="49"/>
      <c r="H377" s="50"/>
      <c r="I377" s="40"/>
      <c r="M377" s="52"/>
      <c r="N377" s="52"/>
      <c r="O377" s="53"/>
      <c r="P377" s="53"/>
    </row>
    <row r="378" spans="5:16" x14ac:dyDescent="0.35">
      <c r="E378" s="47"/>
      <c r="F378" s="48"/>
      <c r="G378" s="49"/>
      <c r="H378" s="50"/>
      <c r="I378" s="40"/>
      <c r="M378" s="52"/>
      <c r="N378" s="52"/>
      <c r="O378" s="53"/>
      <c r="P378" s="53"/>
    </row>
    <row r="379" spans="5:16" x14ac:dyDescent="0.35">
      <c r="E379" s="47"/>
      <c r="F379" s="48"/>
      <c r="G379" s="49"/>
      <c r="H379" s="50"/>
      <c r="I379" s="40"/>
      <c r="M379" s="52"/>
      <c r="N379" s="52"/>
      <c r="O379" s="53"/>
      <c r="P379" s="53"/>
    </row>
    <row r="380" spans="5:16" x14ac:dyDescent="0.35">
      <c r="E380" s="47"/>
      <c r="F380" s="48"/>
      <c r="G380" s="49"/>
      <c r="H380" s="50"/>
      <c r="I380" s="40"/>
      <c r="M380" s="52"/>
      <c r="N380" s="52"/>
      <c r="O380" s="53"/>
      <c r="P380" s="53"/>
    </row>
    <row r="381" spans="5:16" x14ac:dyDescent="0.35">
      <c r="E381" s="47"/>
      <c r="F381" s="48"/>
      <c r="G381" s="49"/>
      <c r="H381" s="50"/>
      <c r="I381" s="40"/>
      <c r="M381" s="52"/>
      <c r="N381" s="52"/>
      <c r="O381" s="53"/>
      <c r="P381" s="53"/>
    </row>
    <row r="382" spans="5:16" x14ac:dyDescent="0.35">
      <c r="E382" s="47"/>
      <c r="F382" s="48"/>
      <c r="G382" s="49"/>
      <c r="H382" s="50"/>
      <c r="I382" s="40"/>
      <c r="M382" s="52"/>
      <c r="N382" s="52"/>
      <c r="O382" s="53"/>
      <c r="P382" s="53"/>
    </row>
    <row r="383" spans="5:16" x14ac:dyDescent="0.35">
      <c r="E383" s="47"/>
      <c r="F383" s="48"/>
      <c r="G383" s="49"/>
      <c r="H383" s="50"/>
      <c r="I383" s="40"/>
      <c r="M383" s="52"/>
      <c r="N383" s="52"/>
      <c r="O383" s="53"/>
      <c r="P383" s="53"/>
    </row>
    <row r="384" spans="5:16" x14ac:dyDescent="0.35">
      <c r="E384" s="47"/>
      <c r="F384" s="48"/>
      <c r="G384" s="49"/>
      <c r="H384" s="50"/>
      <c r="I384" s="40"/>
      <c r="M384" s="52"/>
      <c r="N384" s="52"/>
      <c r="O384" s="53"/>
      <c r="P384" s="53"/>
    </row>
    <row r="385" spans="5:16" x14ac:dyDescent="0.35">
      <c r="E385" s="47"/>
      <c r="F385" s="48"/>
      <c r="G385" s="49"/>
      <c r="H385" s="50"/>
      <c r="I385" s="40"/>
      <c r="M385" s="52"/>
      <c r="N385" s="52"/>
      <c r="O385" s="53"/>
      <c r="P385" s="53"/>
    </row>
    <row r="386" spans="5:16" x14ac:dyDescent="0.35">
      <c r="E386" s="47"/>
      <c r="F386" s="48"/>
      <c r="G386" s="49"/>
      <c r="H386" s="50"/>
      <c r="I386" s="40"/>
      <c r="M386" s="52"/>
      <c r="N386" s="52"/>
      <c r="O386" s="53"/>
      <c r="P386" s="53"/>
    </row>
    <row r="387" spans="5:16" x14ac:dyDescent="0.35">
      <c r="E387" s="47"/>
      <c r="F387" s="48"/>
      <c r="G387" s="49"/>
      <c r="H387" s="50"/>
      <c r="I387" s="40"/>
      <c r="M387" s="52"/>
      <c r="N387" s="52"/>
      <c r="O387" s="53"/>
      <c r="P387" s="53"/>
    </row>
    <row r="388" spans="5:16" x14ac:dyDescent="0.35">
      <c r="E388" s="47"/>
      <c r="F388" s="48"/>
      <c r="G388" s="49"/>
      <c r="H388" s="50"/>
      <c r="I388" s="40"/>
      <c r="M388" s="52"/>
      <c r="N388" s="52"/>
      <c r="O388" s="53"/>
      <c r="P388" s="53"/>
    </row>
    <row r="389" spans="5:16" x14ac:dyDescent="0.35">
      <c r="E389" s="47"/>
      <c r="F389" s="48"/>
      <c r="G389" s="49"/>
      <c r="H389" s="50"/>
      <c r="I389" s="40"/>
      <c r="M389" s="52"/>
      <c r="N389" s="52"/>
      <c r="O389" s="53"/>
      <c r="P389" s="53"/>
    </row>
    <row r="390" spans="5:16" x14ac:dyDescent="0.35">
      <c r="E390" s="47"/>
      <c r="F390" s="48"/>
      <c r="G390" s="49"/>
      <c r="H390" s="50"/>
      <c r="I390" s="40"/>
      <c r="M390" s="52"/>
      <c r="N390" s="52"/>
      <c r="O390" s="53"/>
      <c r="P390" s="53"/>
    </row>
    <row r="391" spans="5:16" x14ac:dyDescent="0.35">
      <c r="E391" s="47"/>
      <c r="F391" s="48"/>
      <c r="G391" s="49"/>
      <c r="H391" s="50"/>
      <c r="I391" s="40"/>
      <c r="M391" s="52"/>
      <c r="N391" s="52"/>
      <c r="O391" s="53"/>
      <c r="P391" s="53"/>
    </row>
    <row r="392" spans="5:16" x14ac:dyDescent="0.35">
      <c r="E392" s="47"/>
      <c r="F392" s="48"/>
      <c r="G392" s="49"/>
      <c r="H392" s="50"/>
      <c r="I392" s="40"/>
      <c r="M392" s="52"/>
      <c r="N392" s="52"/>
      <c r="O392" s="53"/>
      <c r="P392" s="53"/>
    </row>
    <row r="393" spans="5:16" x14ac:dyDescent="0.35">
      <c r="E393" s="47"/>
      <c r="F393" s="48"/>
      <c r="G393" s="49"/>
      <c r="H393" s="50"/>
      <c r="I393" s="40"/>
      <c r="M393" s="52"/>
      <c r="N393" s="52"/>
      <c r="O393" s="53"/>
      <c r="P393" s="53"/>
    </row>
    <row r="394" spans="5:16" x14ac:dyDescent="0.35">
      <c r="E394" s="47"/>
      <c r="F394" s="48"/>
      <c r="G394" s="49"/>
      <c r="H394" s="50"/>
      <c r="I394" s="40"/>
      <c r="M394" s="52"/>
      <c r="N394" s="52"/>
      <c r="O394" s="53"/>
      <c r="P394" s="53"/>
    </row>
    <row r="395" spans="5:16" x14ac:dyDescent="0.35">
      <c r="E395" s="47"/>
      <c r="F395" s="48"/>
      <c r="G395" s="49"/>
      <c r="H395" s="50"/>
      <c r="I395" s="40"/>
      <c r="M395" s="52"/>
      <c r="N395" s="52"/>
      <c r="O395" s="53"/>
      <c r="P395" s="53"/>
    </row>
    <row r="396" spans="5:16" x14ac:dyDescent="0.35">
      <c r="E396" s="47"/>
      <c r="F396" s="48"/>
      <c r="G396" s="49"/>
      <c r="H396" s="50"/>
      <c r="I396" s="40"/>
      <c r="M396" s="52"/>
      <c r="N396" s="52"/>
      <c r="O396" s="53"/>
      <c r="P396" s="53"/>
    </row>
    <row r="397" spans="5:16" x14ac:dyDescent="0.35">
      <c r="E397" s="47"/>
      <c r="F397" s="48"/>
      <c r="G397" s="49"/>
      <c r="H397" s="50"/>
      <c r="I397" s="40"/>
      <c r="M397" s="52"/>
      <c r="N397" s="52"/>
      <c r="O397" s="53"/>
      <c r="P397" s="53"/>
    </row>
    <row r="398" spans="5:16" x14ac:dyDescent="0.35">
      <c r="E398" s="47"/>
      <c r="F398" s="48"/>
      <c r="G398" s="49"/>
      <c r="H398" s="50"/>
      <c r="I398" s="40"/>
      <c r="M398" s="52"/>
      <c r="N398" s="52"/>
      <c r="O398" s="53"/>
      <c r="P398" s="53"/>
    </row>
    <row r="399" spans="5:16" x14ac:dyDescent="0.35">
      <c r="E399" s="47"/>
      <c r="F399" s="48"/>
      <c r="G399" s="49"/>
      <c r="H399" s="50"/>
      <c r="I399" s="40"/>
      <c r="M399" s="52"/>
      <c r="N399" s="52"/>
      <c r="O399" s="53"/>
      <c r="P399" s="53"/>
    </row>
    <row r="400" spans="5:16" x14ac:dyDescent="0.35">
      <c r="E400" s="47"/>
      <c r="F400" s="48"/>
      <c r="G400" s="49"/>
      <c r="H400" s="50"/>
      <c r="I400" s="40"/>
      <c r="M400" s="52"/>
      <c r="N400" s="52"/>
      <c r="O400" s="53"/>
      <c r="P400" s="53"/>
    </row>
    <row r="401" spans="5:16" x14ac:dyDescent="0.35">
      <c r="E401" s="47"/>
      <c r="F401" s="48"/>
      <c r="G401" s="49"/>
      <c r="H401" s="50"/>
      <c r="I401" s="40"/>
      <c r="M401" s="52"/>
      <c r="N401" s="52"/>
      <c r="O401" s="53"/>
      <c r="P401" s="53"/>
    </row>
    <row r="402" spans="5:16" x14ac:dyDescent="0.35">
      <c r="E402" s="47"/>
      <c r="F402" s="48"/>
      <c r="G402" s="49"/>
      <c r="H402" s="50"/>
      <c r="I402" s="40"/>
      <c r="M402" s="52"/>
      <c r="N402" s="52"/>
      <c r="O402" s="53"/>
      <c r="P402" s="53"/>
    </row>
    <row r="403" spans="5:16" x14ac:dyDescent="0.35">
      <c r="E403" s="47"/>
      <c r="F403" s="48"/>
      <c r="G403" s="49"/>
      <c r="H403" s="50"/>
      <c r="I403" s="40"/>
      <c r="M403" s="52"/>
      <c r="N403" s="52"/>
      <c r="O403" s="53"/>
      <c r="P403" s="53"/>
    </row>
    <row r="404" spans="5:16" x14ac:dyDescent="0.35">
      <c r="E404" s="47"/>
      <c r="F404" s="48"/>
      <c r="G404" s="49"/>
      <c r="H404" s="50"/>
      <c r="I404" s="40"/>
      <c r="M404" s="52"/>
      <c r="N404" s="52"/>
      <c r="O404" s="53"/>
      <c r="P404" s="53"/>
    </row>
    <row r="405" spans="5:16" x14ac:dyDescent="0.35">
      <c r="E405" s="47"/>
      <c r="F405" s="48"/>
      <c r="G405" s="49"/>
      <c r="H405" s="50"/>
      <c r="I405" s="40"/>
      <c r="M405" s="52"/>
      <c r="N405" s="52"/>
      <c r="O405" s="53"/>
      <c r="P405" s="53"/>
    </row>
    <row r="406" spans="5:16" x14ac:dyDescent="0.35">
      <c r="E406" s="47"/>
      <c r="F406" s="48"/>
      <c r="G406" s="49"/>
      <c r="H406" s="50"/>
      <c r="I406" s="40"/>
      <c r="M406" s="52"/>
      <c r="N406" s="52"/>
      <c r="O406" s="53"/>
      <c r="P406" s="53"/>
    </row>
    <row r="407" spans="5:16" x14ac:dyDescent="0.35">
      <c r="E407" s="47"/>
      <c r="F407" s="48"/>
      <c r="G407" s="49"/>
      <c r="H407" s="50"/>
      <c r="I407" s="40"/>
      <c r="M407" s="52"/>
      <c r="N407" s="52"/>
      <c r="O407" s="53"/>
      <c r="P407" s="53"/>
    </row>
    <row r="408" spans="5:16" x14ac:dyDescent="0.35">
      <c r="E408" s="47"/>
      <c r="F408" s="48"/>
      <c r="G408" s="49"/>
      <c r="H408" s="50"/>
      <c r="I408" s="40"/>
      <c r="M408" s="52"/>
      <c r="N408" s="52"/>
      <c r="O408" s="53"/>
      <c r="P408" s="53"/>
    </row>
    <row r="409" spans="5:16" x14ac:dyDescent="0.35">
      <c r="E409" s="47"/>
      <c r="F409" s="48"/>
      <c r="G409" s="49"/>
      <c r="H409" s="50"/>
      <c r="I409" s="40"/>
      <c r="M409" s="52"/>
      <c r="N409" s="52"/>
      <c r="O409" s="53"/>
      <c r="P409" s="53"/>
    </row>
    <row r="410" spans="5:16" x14ac:dyDescent="0.35">
      <c r="E410" s="47"/>
      <c r="F410" s="48"/>
      <c r="G410" s="49"/>
      <c r="H410" s="50"/>
      <c r="I410" s="40"/>
      <c r="M410" s="52"/>
      <c r="N410" s="52"/>
      <c r="O410" s="53"/>
      <c r="P410" s="53"/>
    </row>
    <row r="411" spans="5:16" x14ac:dyDescent="0.35">
      <c r="E411" s="47"/>
      <c r="F411" s="48"/>
      <c r="G411" s="49"/>
      <c r="H411" s="50"/>
      <c r="I411" s="40"/>
      <c r="M411" s="52"/>
      <c r="N411" s="52"/>
      <c r="O411" s="53"/>
      <c r="P411" s="53"/>
    </row>
    <row r="412" spans="5:16" x14ac:dyDescent="0.35">
      <c r="E412" s="47"/>
      <c r="F412" s="48"/>
      <c r="G412" s="49"/>
      <c r="H412" s="50"/>
      <c r="I412" s="40"/>
      <c r="M412" s="52"/>
      <c r="N412" s="52"/>
      <c r="O412" s="53"/>
      <c r="P412" s="53"/>
    </row>
    <row r="413" spans="5:16" x14ac:dyDescent="0.35">
      <c r="E413" s="47"/>
      <c r="F413" s="48"/>
      <c r="G413" s="49"/>
      <c r="H413" s="50"/>
      <c r="I413" s="40"/>
      <c r="M413" s="52"/>
      <c r="N413" s="52"/>
      <c r="O413" s="53"/>
      <c r="P413" s="53"/>
    </row>
    <row r="414" spans="5:16" x14ac:dyDescent="0.35">
      <c r="E414" s="47"/>
      <c r="F414" s="48"/>
      <c r="G414" s="49"/>
      <c r="H414" s="50"/>
      <c r="I414" s="40"/>
      <c r="M414" s="52"/>
      <c r="N414" s="52"/>
      <c r="O414" s="53"/>
      <c r="P414" s="53"/>
    </row>
    <row r="415" spans="5:16" x14ac:dyDescent="0.35">
      <c r="E415" s="47"/>
      <c r="F415" s="48"/>
      <c r="G415" s="49"/>
      <c r="H415" s="50"/>
      <c r="I415" s="40"/>
      <c r="M415" s="52"/>
      <c r="N415" s="52"/>
      <c r="O415" s="53"/>
      <c r="P415" s="53"/>
    </row>
    <row r="416" spans="5:16" x14ac:dyDescent="0.35">
      <c r="E416" s="47"/>
      <c r="F416" s="48"/>
      <c r="G416" s="49"/>
      <c r="H416" s="50"/>
      <c r="I416" s="40"/>
      <c r="M416" s="52"/>
      <c r="N416" s="52"/>
      <c r="O416" s="53"/>
      <c r="P416" s="53"/>
    </row>
    <row r="417" spans="5:16" x14ac:dyDescent="0.35">
      <c r="E417" s="47"/>
      <c r="F417" s="48"/>
      <c r="G417" s="49"/>
      <c r="H417" s="50"/>
      <c r="I417" s="40"/>
      <c r="M417" s="52"/>
      <c r="N417" s="52"/>
      <c r="O417" s="53"/>
      <c r="P417" s="53"/>
    </row>
    <row r="418" spans="5:16" x14ac:dyDescent="0.35">
      <c r="E418" s="47"/>
      <c r="F418" s="48"/>
      <c r="G418" s="49"/>
      <c r="H418" s="50"/>
      <c r="I418" s="40"/>
      <c r="M418" s="52"/>
      <c r="N418" s="52"/>
      <c r="O418" s="53"/>
      <c r="P418" s="53"/>
    </row>
    <row r="419" spans="5:16" x14ac:dyDescent="0.35">
      <c r="E419" s="47"/>
      <c r="F419" s="48"/>
      <c r="G419" s="49"/>
      <c r="H419" s="50"/>
      <c r="I419" s="40"/>
      <c r="M419" s="52"/>
      <c r="N419" s="52"/>
      <c r="O419" s="53"/>
      <c r="P419" s="53"/>
    </row>
    <row r="420" spans="5:16" x14ac:dyDescent="0.35">
      <c r="E420" s="47"/>
      <c r="F420" s="48"/>
      <c r="G420" s="49"/>
      <c r="H420" s="50"/>
      <c r="I420" s="40"/>
      <c r="M420" s="52"/>
      <c r="N420" s="52"/>
      <c r="O420" s="53"/>
      <c r="P420" s="53"/>
    </row>
    <row r="421" spans="5:16" x14ac:dyDescent="0.35">
      <c r="E421" s="47"/>
      <c r="F421" s="48"/>
      <c r="G421" s="49"/>
      <c r="H421" s="50"/>
      <c r="I421" s="40"/>
      <c r="M421" s="52"/>
      <c r="N421" s="52"/>
      <c r="O421" s="53"/>
      <c r="P421" s="53"/>
    </row>
    <row r="422" spans="5:16" x14ac:dyDescent="0.35">
      <c r="E422" s="47"/>
      <c r="F422" s="48"/>
      <c r="G422" s="49"/>
      <c r="H422" s="50"/>
      <c r="I422" s="40"/>
      <c r="M422" s="52"/>
      <c r="N422" s="52"/>
      <c r="O422" s="53"/>
      <c r="P422" s="53"/>
    </row>
    <row r="423" spans="5:16" x14ac:dyDescent="0.35">
      <c r="E423" s="47"/>
      <c r="F423" s="48"/>
      <c r="G423" s="49"/>
      <c r="H423" s="50"/>
      <c r="I423" s="40"/>
      <c r="M423" s="52"/>
      <c r="N423" s="52"/>
      <c r="O423" s="53"/>
      <c r="P423" s="53"/>
    </row>
    <row r="424" spans="5:16" x14ac:dyDescent="0.35">
      <c r="E424" s="47"/>
      <c r="F424" s="48"/>
      <c r="G424" s="49"/>
      <c r="H424" s="50"/>
      <c r="I424" s="40"/>
      <c r="M424" s="52"/>
      <c r="N424" s="52"/>
      <c r="O424" s="53"/>
      <c r="P424" s="53"/>
    </row>
    <row r="425" spans="5:16" x14ac:dyDescent="0.35">
      <c r="E425" s="47"/>
      <c r="F425" s="48"/>
      <c r="G425" s="49"/>
      <c r="H425" s="50"/>
      <c r="I425" s="40"/>
      <c r="M425" s="52"/>
      <c r="N425" s="52"/>
      <c r="O425" s="53"/>
      <c r="P425" s="53"/>
    </row>
    <row r="426" spans="5:16" x14ac:dyDescent="0.35">
      <c r="E426" s="47"/>
      <c r="F426" s="48"/>
      <c r="G426" s="49"/>
      <c r="H426" s="50"/>
      <c r="I426" s="40"/>
      <c r="M426" s="52"/>
      <c r="N426" s="52"/>
      <c r="O426" s="53"/>
      <c r="P426" s="53"/>
    </row>
    <row r="427" spans="5:16" x14ac:dyDescent="0.35">
      <c r="E427" s="47"/>
      <c r="F427" s="48"/>
      <c r="G427" s="49"/>
      <c r="H427" s="50"/>
      <c r="I427" s="40"/>
      <c r="M427" s="52"/>
      <c r="N427" s="52"/>
      <c r="O427" s="53"/>
      <c r="P427" s="53"/>
    </row>
    <row r="428" spans="5:16" x14ac:dyDescent="0.35">
      <c r="E428" s="47"/>
      <c r="F428" s="48"/>
      <c r="G428" s="49"/>
      <c r="H428" s="50"/>
      <c r="I428" s="40"/>
      <c r="M428" s="52"/>
      <c r="N428" s="52"/>
      <c r="O428" s="53"/>
      <c r="P428" s="53"/>
    </row>
    <row r="429" spans="5:16" x14ac:dyDescent="0.35">
      <c r="E429" s="47"/>
      <c r="F429" s="48"/>
      <c r="G429" s="49"/>
      <c r="H429" s="50"/>
      <c r="I429" s="40"/>
      <c r="M429" s="52"/>
      <c r="N429" s="52"/>
      <c r="O429" s="53"/>
      <c r="P429" s="53"/>
    </row>
    <row r="430" spans="5:16" x14ac:dyDescent="0.35">
      <c r="E430" s="47"/>
      <c r="F430" s="48"/>
      <c r="G430" s="49"/>
      <c r="H430" s="50"/>
      <c r="I430" s="40"/>
      <c r="M430" s="52"/>
      <c r="N430" s="52"/>
      <c r="O430" s="53"/>
      <c r="P430" s="53"/>
    </row>
    <row r="431" spans="5:16" x14ac:dyDescent="0.35">
      <c r="E431" s="47"/>
      <c r="F431" s="48"/>
      <c r="G431" s="49"/>
      <c r="H431" s="50"/>
      <c r="I431" s="40"/>
      <c r="M431" s="52"/>
      <c r="N431" s="52"/>
      <c r="O431" s="53"/>
      <c r="P431" s="53"/>
    </row>
    <row r="432" spans="5:16" x14ac:dyDescent="0.35">
      <c r="E432" s="47"/>
      <c r="F432" s="48"/>
      <c r="G432" s="49"/>
      <c r="H432" s="50"/>
      <c r="I432" s="40"/>
      <c r="M432" s="52"/>
      <c r="N432" s="52"/>
      <c r="O432" s="53"/>
      <c r="P432" s="53"/>
    </row>
    <row r="433" spans="5:16" x14ac:dyDescent="0.35">
      <c r="E433" s="47"/>
      <c r="F433" s="48"/>
      <c r="G433" s="49"/>
      <c r="H433" s="50"/>
      <c r="I433" s="40"/>
      <c r="M433" s="52"/>
      <c r="N433" s="52"/>
      <c r="O433" s="53"/>
      <c r="P433" s="53"/>
    </row>
    <row r="434" spans="5:16" x14ac:dyDescent="0.35">
      <c r="E434" s="47"/>
      <c r="F434" s="48"/>
      <c r="G434" s="49"/>
      <c r="H434" s="50"/>
      <c r="I434" s="40"/>
      <c r="M434" s="52"/>
      <c r="N434" s="52"/>
      <c r="O434" s="53"/>
      <c r="P434" s="53"/>
    </row>
    <row r="435" spans="5:16" x14ac:dyDescent="0.35">
      <c r="E435" s="47"/>
      <c r="F435" s="48"/>
      <c r="G435" s="49"/>
      <c r="H435" s="50"/>
      <c r="I435" s="40"/>
      <c r="M435" s="52"/>
      <c r="N435" s="52"/>
      <c r="O435" s="53"/>
      <c r="P435" s="53"/>
    </row>
    <row r="436" spans="5:16" x14ac:dyDescent="0.35">
      <c r="E436" s="47"/>
      <c r="F436" s="48"/>
      <c r="G436" s="49"/>
      <c r="H436" s="50"/>
      <c r="I436" s="40"/>
      <c r="M436" s="52"/>
      <c r="N436" s="52"/>
      <c r="O436" s="53"/>
      <c r="P436" s="53"/>
    </row>
    <row r="437" spans="5:16" x14ac:dyDescent="0.35">
      <c r="E437" s="47"/>
      <c r="F437" s="48"/>
      <c r="G437" s="49"/>
      <c r="H437" s="50"/>
      <c r="I437" s="40"/>
      <c r="M437" s="52"/>
      <c r="N437" s="52"/>
      <c r="O437" s="53"/>
      <c r="P437" s="53"/>
    </row>
    <row r="438" spans="5:16" x14ac:dyDescent="0.35">
      <c r="E438" s="47"/>
      <c r="F438" s="48"/>
      <c r="G438" s="49"/>
      <c r="H438" s="50"/>
      <c r="I438" s="40"/>
      <c r="M438" s="52"/>
      <c r="N438" s="52"/>
      <c r="O438" s="53"/>
      <c r="P438" s="53"/>
    </row>
    <row r="439" spans="5:16" x14ac:dyDescent="0.35">
      <c r="E439" s="47"/>
      <c r="F439" s="48"/>
      <c r="G439" s="49"/>
      <c r="H439" s="50"/>
      <c r="I439" s="40"/>
      <c r="M439" s="52"/>
      <c r="N439" s="52"/>
      <c r="O439" s="53"/>
      <c r="P439" s="53"/>
    </row>
    <row r="440" spans="5:16" x14ac:dyDescent="0.35">
      <c r="E440" s="47"/>
      <c r="F440" s="48"/>
      <c r="G440" s="49"/>
      <c r="H440" s="50"/>
      <c r="I440" s="40"/>
      <c r="M440" s="52"/>
      <c r="N440" s="52"/>
      <c r="O440" s="53"/>
      <c r="P440" s="53"/>
    </row>
    <row r="441" spans="5:16" x14ac:dyDescent="0.35">
      <c r="E441" s="47"/>
      <c r="F441" s="48"/>
      <c r="G441" s="49"/>
      <c r="H441" s="50"/>
      <c r="I441" s="40"/>
      <c r="M441" s="52"/>
      <c r="N441" s="52"/>
      <c r="O441" s="53"/>
      <c r="P441" s="53"/>
    </row>
    <row r="442" spans="5:16" x14ac:dyDescent="0.35">
      <c r="E442" s="47"/>
      <c r="F442" s="48"/>
      <c r="G442" s="49"/>
      <c r="H442" s="50"/>
      <c r="I442" s="40"/>
      <c r="M442" s="52"/>
      <c r="N442" s="52"/>
      <c r="O442" s="53"/>
      <c r="P442" s="53"/>
    </row>
    <row r="443" spans="5:16" x14ac:dyDescent="0.35">
      <c r="E443" s="47"/>
      <c r="F443" s="48"/>
      <c r="G443" s="49"/>
      <c r="H443" s="50"/>
      <c r="I443" s="40"/>
      <c r="M443" s="52"/>
      <c r="N443" s="52"/>
      <c r="O443" s="53"/>
      <c r="P443" s="53"/>
    </row>
    <row r="444" spans="5:16" x14ac:dyDescent="0.35">
      <c r="E444" s="47"/>
      <c r="F444" s="48"/>
      <c r="G444" s="49"/>
      <c r="H444" s="50"/>
      <c r="I444" s="40"/>
      <c r="M444" s="52"/>
      <c r="N444" s="52"/>
      <c r="O444" s="53"/>
      <c r="P444" s="53"/>
    </row>
    <row r="445" spans="5:16" x14ac:dyDescent="0.35">
      <c r="E445" s="47"/>
      <c r="F445" s="48"/>
      <c r="G445" s="49"/>
      <c r="H445" s="50"/>
      <c r="I445" s="40"/>
      <c r="M445" s="52"/>
      <c r="N445" s="52"/>
      <c r="O445" s="53"/>
      <c r="P445" s="53"/>
    </row>
    <row r="446" spans="5:16" x14ac:dyDescent="0.35">
      <c r="E446" s="47"/>
      <c r="F446" s="48"/>
      <c r="G446" s="49"/>
      <c r="H446" s="50"/>
      <c r="I446" s="40"/>
      <c r="M446" s="52"/>
      <c r="N446" s="52"/>
      <c r="O446" s="53"/>
      <c r="P446" s="53"/>
    </row>
    <row r="447" spans="5:16" x14ac:dyDescent="0.35">
      <c r="E447" s="47"/>
      <c r="F447" s="48"/>
      <c r="G447" s="49"/>
      <c r="H447" s="50"/>
      <c r="I447" s="40"/>
      <c r="M447" s="52"/>
      <c r="N447" s="52"/>
      <c r="O447" s="53"/>
      <c r="P447" s="53"/>
    </row>
    <row r="448" spans="5:16" x14ac:dyDescent="0.35">
      <c r="E448" s="47"/>
      <c r="F448" s="48"/>
      <c r="G448" s="49"/>
      <c r="H448" s="50"/>
      <c r="I448" s="40"/>
      <c r="M448" s="52"/>
      <c r="N448" s="52"/>
      <c r="O448" s="53"/>
      <c r="P448" s="53"/>
    </row>
    <row r="449" spans="5:16" x14ac:dyDescent="0.35">
      <c r="E449" s="47"/>
      <c r="F449" s="48"/>
      <c r="G449" s="49"/>
      <c r="H449" s="50"/>
      <c r="I449" s="40"/>
      <c r="M449" s="52"/>
      <c r="N449" s="52"/>
      <c r="O449" s="53"/>
      <c r="P449" s="53"/>
    </row>
    <row r="450" spans="5:16" x14ac:dyDescent="0.35">
      <c r="E450" s="47"/>
      <c r="F450" s="48"/>
      <c r="G450" s="49"/>
      <c r="H450" s="50"/>
      <c r="I450" s="40"/>
      <c r="M450" s="52"/>
      <c r="N450" s="52"/>
      <c r="O450" s="53"/>
      <c r="P450" s="53"/>
    </row>
    <row r="451" spans="5:16" x14ac:dyDescent="0.35">
      <c r="E451" s="47"/>
      <c r="F451" s="48"/>
      <c r="G451" s="49"/>
      <c r="H451" s="50"/>
      <c r="I451" s="40"/>
      <c r="M451" s="52"/>
      <c r="N451" s="52"/>
      <c r="O451" s="53"/>
      <c r="P451" s="53"/>
    </row>
    <row r="452" spans="5:16" x14ac:dyDescent="0.35">
      <c r="E452" s="47"/>
      <c r="F452" s="48"/>
      <c r="G452" s="49"/>
      <c r="H452" s="50"/>
      <c r="I452" s="40"/>
      <c r="M452" s="52"/>
      <c r="N452" s="52"/>
      <c r="O452" s="53"/>
      <c r="P452" s="53"/>
    </row>
    <row r="453" spans="5:16" x14ac:dyDescent="0.35">
      <c r="E453" s="47"/>
      <c r="F453" s="48"/>
      <c r="G453" s="49"/>
      <c r="H453" s="50"/>
      <c r="I453" s="40"/>
      <c r="M453" s="52"/>
      <c r="N453" s="52"/>
      <c r="O453" s="53"/>
      <c r="P453" s="53"/>
    </row>
    <row r="454" spans="5:16" x14ac:dyDescent="0.35">
      <c r="E454" s="47"/>
      <c r="F454" s="48"/>
      <c r="G454" s="49"/>
      <c r="H454" s="50"/>
      <c r="I454" s="40"/>
      <c r="M454" s="52"/>
      <c r="N454" s="52"/>
      <c r="O454" s="53"/>
      <c r="P454" s="53"/>
    </row>
    <row r="455" spans="5:16" x14ac:dyDescent="0.35">
      <c r="E455" s="47"/>
      <c r="F455" s="48"/>
      <c r="G455" s="49"/>
      <c r="H455" s="50"/>
      <c r="I455" s="40"/>
      <c r="M455" s="52"/>
      <c r="N455" s="52"/>
      <c r="O455" s="53"/>
      <c r="P455" s="53"/>
    </row>
    <row r="456" spans="5:16" x14ac:dyDescent="0.35">
      <c r="E456" s="47"/>
      <c r="F456" s="48"/>
      <c r="G456" s="49"/>
      <c r="H456" s="50"/>
      <c r="I456" s="40"/>
      <c r="M456" s="52"/>
      <c r="N456" s="52"/>
      <c r="O456" s="53"/>
      <c r="P456" s="53"/>
    </row>
    <row r="457" spans="5:16" x14ac:dyDescent="0.35">
      <c r="E457" s="47"/>
      <c r="F457" s="48"/>
      <c r="G457" s="49"/>
      <c r="H457" s="50"/>
      <c r="I457" s="40"/>
      <c r="M457" s="52"/>
      <c r="N457" s="52"/>
      <c r="O457" s="53"/>
      <c r="P457" s="53"/>
    </row>
    <row r="458" spans="5:16" x14ac:dyDescent="0.35">
      <c r="E458" s="47"/>
      <c r="F458" s="48"/>
      <c r="G458" s="49"/>
      <c r="H458" s="50"/>
      <c r="I458" s="40"/>
      <c r="M458" s="52"/>
      <c r="N458" s="52"/>
      <c r="O458" s="53"/>
      <c r="P458" s="53"/>
    </row>
    <row r="459" spans="5:16" x14ac:dyDescent="0.35">
      <c r="E459" s="47"/>
      <c r="F459" s="48"/>
      <c r="G459" s="49"/>
      <c r="H459" s="50"/>
      <c r="I459" s="40"/>
      <c r="M459" s="52"/>
      <c r="N459" s="52"/>
      <c r="O459" s="53"/>
      <c r="P459" s="53"/>
    </row>
    <row r="460" spans="5:16" x14ac:dyDescent="0.35">
      <c r="E460" s="47"/>
      <c r="F460" s="48"/>
      <c r="G460" s="49"/>
      <c r="H460" s="50"/>
      <c r="I460" s="40"/>
      <c r="M460" s="52"/>
      <c r="N460" s="52"/>
      <c r="O460" s="53"/>
      <c r="P460" s="53"/>
    </row>
    <row r="461" spans="5:16" x14ac:dyDescent="0.35">
      <c r="E461" s="47"/>
      <c r="F461" s="48"/>
      <c r="G461" s="49"/>
      <c r="H461" s="50"/>
      <c r="I461" s="40"/>
      <c r="M461" s="52"/>
      <c r="N461" s="52"/>
      <c r="O461" s="53"/>
      <c r="P461" s="53"/>
    </row>
    <row r="462" spans="5:16" x14ac:dyDescent="0.35">
      <c r="E462" s="47"/>
      <c r="F462" s="48"/>
      <c r="G462" s="49"/>
      <c r="H462" s="50"/>
      <c r="I462" s="40"/>
      <c r="M462" s="52"/>
      <c r="N462" s="52"/>
      <c r="O462" s="53"/>
      <c r="P462" s="53"/>
    </row>
    <row r="463" spans="5:16" x14ac:dyDescent="0.35">
      <c r="E463" s="47"/>
      <c r="F463" s="48"/>
      <c r="G463" s="49"/>
      <c r="H463" s="50"/>
      <c r="I463" s="40"/>
      <c r="M463" s="52"/>
      <c r="N463" s="52"/>
      <c r="O463" s="53"/>
      <c r="P463" s="53"/>
    </row>
    <row r="464" spans="5:16" x14ac:dyDescent="0.35">
      <c r="E464" s="47"/>
      <c r="F464" s="48"/>
      <c r="G464" s="49"/>
      <c r="H464" s="50"/>
      <c r="I464" s="40"/>
      <c r="M464" s="52"/>
      <c r="N464" s="52"/>
      <c r="O464" s="53"/>
      <c r="P464" s="53"/>
    </row>
    <row r="465" spans="5:16" x14ac:dyDescent="0.35">
      <c r="E465" s="47"/>
      <c r="F465" s="48"/>
      <c r="G465" s="49"/>
      <c r="H465" s="50"/>
      <c r="I465" s="40"/>
      <c r="M465" s="52"/>
      <c r="N465" s="52"/>
      <c r="O465" s="53"/>
      <c r="P465" s="53"/>
    </row>
    <row r="466" spans="5:16" x14ac:dyDescent="0.35">
      <c r="E466" s="47"/>
      <c r="F466" s="48"/>
      <c r="G466" s="49"/>
      <c r="H466" s="50"/>
      <c r="I466" s="40"/>
      <c r="M466" s="52"/>
      <c r="N466" s="52"/>
      <c r="O466" s="53"/>
      <c r="P466" s="53"/>
    </row>
    <row r="467" spans="5:16" x14ac:dyDescent="0.35">
      <c r="E467" s="47"/>
      <c r="F467" s="48"/>
      <c r="G467" s="49"/>
      <c r="H467" s="50"/>
      <c r="I467" s="40"/>
      <c r="M467" s="52"/>
      <c r="N467" s="52"/>
      <c r="O467" s="53"/>
      <c r="P467" s="53"/>
    </row>
    <row r="468" spans="5:16" x14ac:dyDescent="0.35">
      <c r="E468" s="47"/>
      <c r="F468" s="48"/>
      <c r="G468" s="49"/>
      <c r="H468" s="50"/>
      <c r="I468" s="40"/>
      <c r="M468" s="52"/>
      <c r="N468" s="52"/>
      <c r="O468" s="53"/>
      <c r="P468" s="53"/>
    </row>
    <row r="469" spans="5:16" x14ac:dyDescent="0.35">
      <c r="E469" s="47"/>
      <c r="F469" s="48"/>
      <c r="G469" s="49"/>
      <c r="H469" s="50"/>
      <c r="I469" s="40"/>
      <c r="M469" s="52"/>
      <c r="N469" s="52"/>
      <c r="O469" s="53"/>
      <c r="P469" s="53"/>
    </row>
    <row r="470" spans="5:16" x14ac:dyDescent="0.35">
      <c r="E470" s="47"/>
      <c r="F470" s="48"/>
      <c r="G470" s="49"/>
      <c r="H470" s="50"/>
      <c r="I470" s="40"/>
      <c r="M470" s="52"/>
      <c r="N470" s="52"/>
      <c r="O470" s="53"/>
      <c r="P470" s="53"/>
    </row>
    <row r="471" spans="5:16" x14ac:dyDescent="0.35">
      <c r="E471" s="47"/>
      <c r="F471" s="48"/>
      <c r="G471" s="49"/>
      <c r="H471" s="50"/>
      <c r="I471" s="40"/>
      <c r="M471" s="52"/>
      <c r="N471" s="52"/>
      <c r="O471" s="53"/>
      <c r="P471" s="53"/>
    </row>
    <row r="472" spans="5:16" x14ac:dyDescent="0.35">
      <c r="E472" s="47"/>
      <c r="F472" s="48"/>
      <c r="G472" s="49"/>
      <c r="H472" s="50"/>
      <c r="I472" s="40"/>
      <c r="M472" s="52"/>
      <c r="N472" s="52"/>
      <c r="O472" s="53"/>
      <c r="P472" s="53"/>
    </row>
    <row r="473" spans="5:16" x14ac:dyDescent="0.35">
      <c r="E473" s="47"/>
      <c r="F473" s="48"/>
      <c r="G473" s="49"/>
      <c r="H473" s="50"/>
      <c r="I473" s="40"/>
      <c r="M473" s="52"/>
      <c r="N473" s="52"/>
      <c r="O473" s="53"/>
      <c r="P473" s="53"/>
    </row>
    <row r="474" spans="5:16" x14ac:dyDescent="0.35">
      <c r="E474" s="47"/>
      <c r="F474" s="48"/>
      <c r="G474" s="49"/>
      <c r="H474" s="50"/>
      <c r="I474" s="40"/>
      <c r="M474" s="52"/>
      <c r="N474" s="52"/>
      <c r="O474" s="53"/>
      <c r="P474" s="53"/>
    </row>
    <row r="475" spans="5:16" x14ac:dyDescent="0.35">
      <c r="E475" s="47"/>
      <c r="F475" s="48"/>
      <c r="G475" s="49"/>
      <c r="H475" s="50"/>
      <c r="I475" s="40"/>
      <c r="M475" s="52"/>
      <c r="N475" s="52"/>
      <c r="O475" s="53"/>
      <c r="P475" s="53"/>
    </row>
    <row r="476" spans="5:16" x14ac:dyDescent="0.35">
      <c r="E476" s="47"/>
      <c r="F476" s="48"/>
      <c r="G476" s="49"/>
      <c r="H476" s="50"/>
      <c r="I476" s="40"/>
      <c r="M476" s="52"/>
      <c r="N476" s="52"/>
      <c r="O476" s="53"/>
      <c r="P476" s="53"/>
    </row>
    <row r="477" spans="5:16" x14ac:dyDescent="0.35">
      <c r="E477" s="47"/>
      <c r="F477" s="48"/>
      <c r="G477" s="49"/>
      <c r="H477" s="50"/>
      <c r="I477" s="40"/>
      <c r="M477" s="52"/>
      <c r="N477" s="52"/>
      <c r="O477" s="53"/>
      <c r="P477" s="53"/>
    </row>
    <row r="478" spans="5:16" x14ac:dyDescent="0.35">
      <c r="E478" s="47"/>
      <c r="F478" s="48"/>
      <c r="G478" s="49"/>
      <c r="H478" s="50"/>
      <c r="I478" s="40"/>
      <c r="M478" s="52"/>
      <c r="N478" s="52"/>
      <c r="O478" s="53"/>
      <c r="P478" s="53"/>
    </row>
    <row r="479" spans="5:16" x14ac:dyDescent="0.35">
      <c r="E479" s="47"/>
      <c r="F479" s="48"/>
      <c r="G479" s="49"/>
      <c r="H479" s="50"/>
      <c r="I479" s="40"/>
      <c r="M479" s="52"/>
      <c r="N479" s="52"/>
      <c r="O479" s="53"/>
      <c r="P479" s="53"/>
    </row>
    <row r="480" spans="5:16" x14ac:dyDescent="0.35">
      <c r="E480" s="47"/>
      <c r="F480" s="48"/>
      <c r="G480" s="49"/>
      <c r="H480" s="50"/>
      <c r="I480" s="40"/>
      <c r="M480" s="52"/>
      <c r="N480" s="52"/>
      <c r="O480" s="53"/>
      <c r="P480" s="53"/>
    </row>
    <row r="481" spans="5:16" x14ac:dyDescent="0.35">
      <c r="E481" s="47"/>
      <c r="F481" s="48"/>
      <c r="G481" s="49"/>
      <c r="H481" s="50"/>
      <c r="I481" s="40"/>
      <c r="M481" s="52"/>
      <c r="N481" s="52"/>
      <c r="O481" s="53"/>
      <c r="P481" s="53"/>
    </row>
    <row r="482" spans="5:16" x14ac:dyDescent="0.35">
      <c r="E482" s="47"/>
      <c r="F482" s="48"/>
      <c r="G482" s="49"/>
      <c r="H482" s="50"/>
      <c r="I482" s="40"/>
      <c r="M482" s="52"/>
      <c r="N482" s="52"/>
      <c r="O482" s="53"/>
      <c r="P482" s="53"/>
    </row>
    <row r="483" spans="5:16" x14ac:dyDescent="0.35">
      <c r="E483" s="47"/>
      <c r="F483" s="48"/>
      <c r="G483" s="49"/>
      <c r="H483" s="50"/>
      <c r="I483" s="40"/>
      <c r="M483" s="52"/>
      <c r="N483" s="52"/>
      <c r="O483" s="53"/>
      <c r="P483" s="53"/>
    </row>
    <row r="484" spans="5:16" x14ac:dyDescent="0.35">
      <c r="E484" s="47"/>
      <c r="F484" s="48"/>
      <c r="G484" s="49"/>
      <c r="H484" s="50"/>
      <c r="I484" s="40"/>
      <c r="M484" s="52"/>
      <c r="N484" s="52"/>
      <c r="O484" s="53"/>
      <c r="P484" s="53"/>
    </row>
    <row r="485" spans="5:16" x14ac:dyDescent="0.35">
      <c r="E485" s="47"/>
      <c r="F485" s="48"/>
      <c r="G485" s="49"/>
      <c r="H485" s="50"/>
      <c r="I485" s="40"/>
      <c r="M485" s="52"/>
      <c r="N485" s="52"/>
      <c r="O485" s="53"/>
      <c r="P485" s="53"/>
    </row>
    <row r="486" spans="5:16" x14ac:dyDescent="0.35">
      <c r="E486" s="47"/>
      <c r="F486" s="48"/>
      <c r="G486" s="49"/>
      <c r="H486" s="50"/>
      <c r="I486" s="40"/>
      <c r="M486" s="52"/>
      <c r="N486" s="52"/>
      <c r="O486" s="53"/>
      <c r="P486" s="53"/>
    </row>
    <row r="487" spans="5:16" x14ac:dyDescent="0.35">
      <c r="E487" s="47"/>
      <c r="F487" s="48"/>
      <c r="G487" s="49"/>
      <c r="H487" s="50"/>
      <c r="I487" s="40"/>
      <c r="M487" s="52"/>
      <c r="N487" s="52"/>
      <c r="O487" s="53"/>
      <c r="P487" s="53"/>
    </row>
    <row r="488" spans="5:16" x14ac:dyDescent="0.35">
      <c r="E488" s="47"/>
      <c r="F488" s="48"/>
      <c r="G488" s="49"/>
      <c r="H488" s="50"/>
      <c r="I488" s="40"/>
      <c r="M488" s="52"/>
      <c r="N488" s="52"/>
      <c r="O488" s="53"/>
      <c r="P488" s="53"/>
    </row>
    <row r="489" spans="5:16" x14ac:dyDescent="0.35">
      <c r="E489" s="47"/>
      <c r="F489" s="48"/>
      <c r="G489" s="49"/>
      <c r="H489" s="50"/>
      <c r="I489" s="40"/>
      <c r="M489" s="52"/>
      <c r="N489" s="52"/>
      <c r="O489" s="53"/>
      <c r="P489" s="53"/>
    </row>
    <row r="490" spans="5:16" x14ac:dyDescent="0.35">
      <c r="E490" s="47"/>
      <c r="F490" s="48"/>
      <c r="G490" s="49"/>
      <c r="H490" s="50"/>
      <c r="I490" s="40"/>
      <c r="M490" s="52"/>
      <c r="N490" s="52"/>
      <c r="O490" s="53"/>
      <c r="P490" s="53"/>
    </row>
    <row r="491" spans="5:16" x14ac:dyDescent="0.35">
      <c r="E491" s="47"/>
      <c r="F491" s="48"/>
      <c r="G491" s="49"/>
      <c r="H491" s="50"/>
      <c r="I491" s="40"/>
      <c r="M491" s="52"/>
      <c r="N491" s="52"/>
      <c r="O491" s="53"/>
      <c r="P491" s="53"/>
    </row>
    <row r="492" spans="5:16" x14ac:dyDescent="0.35">
      <c r="E492" s="47"/>
      <c r="F492" s="48"/>
      <c r="G492" s="49"/>
      <c r="H492" s="50"/>
      <c r="I492" s="40"/>
      <c r="M492" s="52"/>
      <c r="N492" s="52"/>
      <c r="O492" s="53"/>
      <c r="P492" s="53"/>
    </row>
    <row r="493" spans="5:16" x14ac:dyDescent="0.35">
      <c r="E493" s="47"/>
      <c r="F493" s="48"/>
      <c r="G493" s="49"/>
      <c r="H493" s="50"/>
      <c r="I493" s="40"/>
      <c r="M493" s="52"/>
      <c r="N493" s="52"/>
      <c r="O493" s="53"/>
      <c r="P493" s="53"/>
    </row>
    <row r="494" spans="5:16" x14ac:dyDescent="0.35">
      <c r="E494" s="47"/>
      <c r="F494" s="48"/>
      <c r="G494" s="49"/>
      <c r="H494" s="50"/>
      <c r="I494" s="40"/>
      <c r="M494" s="52"/>
      <c r="N494" s="52"/>
      <c r="O494" s="53"/>
      <c r="P494" s="53"/>
    </row>
    <row r="495" spans="5:16" x14ac:dyDescent="0.35">
      <c r="E495" s="47"/>
      <c r="F495" s="48"/>
      <c r="G495" s="49"/>
      <c r="H495" s="50"/>
      <c r="I495" s="40"/>
      <c r="M495" s="52"/>
      <c r="N495" s="52"/>
      <c r="O495" s="53"/>
      <c r="P495" s="53"/>
    </row>
    <row r="496" spans="5:16" x14ac:dyDescent="0.35">
      <c r="E496" s="47"/>
      <c r="F496" s="48"/>
      <c r="G496" s="49"/>
      <c r="H496" s="50"/>
      <c r="I496" s="40"/>
      <c r="M496" s="52"/>
      <c r="N496" s="52"/>
      <c r="O496" s="53"/>
      <c r="P496" s="53"/>
    </row>
    <row r="497" spans="5:16" x14ac:dyDescent="0.35">
      <c r="E497" s="47"/>
      <c r="F497" s="48"/>
      <c r="G497" s="49"/>
      <c r="H497" s="50"/>
      <c r="I497" s="40"/>
      <c r="M497" s="52"/>
      <c r="N497" s="52"/>
      <c r="O497" s="53"/>
      <c r="P497" s="53"/>
    </row>
    <row r="498" spans="5:16" x14ac:dyDescent="0.35">
      <c r="E498" s="47"/>
      <c r="F498" s="48"/>
      <c r="G498" s="49"/>
      <c r="H498" s="50"/>
      <c r="I498" s="40"/>
      <c r="M498" s="52"/>
      <c r="N498" s="52"/>
      <c r="O498" s="53"/>
      <c r="P498" s="53"/>
    </row>
    <row r="499" spans="5:16" x14ac:dyDescent="0.35">
      <c r="E499" s="47"/>
      <c r="F499" s="48"/>
      <c r="G499" s="49"/>
      <c r="H499" s="50"/>
      <c r="I499" s="40"/>
      <c r="M499" s="52"/>
      <c r="N499" s="52"/>
      <c r="O499" s="53"/>
      <c r="P499" s="53"/>
    </row>
    <row r="500" spans="5:16" x14ac:dyDescent="0.35">
      <c r="E500" s="47"/>
      <c r="F500" s="48"/>
      <c r="G500" s="49"/>
      <c r="H500" s="50"/>
      <c r="I500" s="40"/>
      <c r="M500" s="52"/>
      <c r="N500" s="52"/>
      <c r="O500" s="53"/>
      <c r="P500" s="53"/>
    </row>
    <row r="501" spans="5:16" x14ac:dyDescent="0.35">
      <c r="E501" s="47"/>
      <c r="F501" s="48"/>
      <c r="G501" s="49"/>
      <c r="H501" s="50"/>
      <c r="I501" s="40"/>
      <c r="M501" s="52"/>
      <c r="N501" s="52"/>
      <c r="O501" s="53"/>
      <c r="P501" s="53"/>
    </row>
    <row r="502" spans="5:16" x14ac:dyDescent="0.35">
      <c r="E502" s="47"/>
      <c r="F502" s="48"/>
      <c r="G502" s="49"/>
      <c r="H502" s="50"/>
      <c r="I502" s="40"/>
      <c r="M502" s="52"/>
      <c r="N502" s="52"/>
      <c r="O502" s="53"/>
      <c r="P502" s="53"/>
    </row>
    <row r="503" spans="5:16" x14ac:dyDescent="0.35">
      <c r="E503" s="47"/>
      <c r="F503" s="48"/>
      <c r="G503" s="49"/>
      <c r="H503" s="50"/>
      <c r="I503" s="40"/>
      <c r="M503" s="52"/>
      <c r="N503" s="52"/>
      <c r="O503" s="53"/>
      <c r="P503" s="53"/>
    </row>
    <row r="504" spans="5:16" x14ac:dyDescent="0.35">
      <c r="E504" s="47"/>
      <c r="F504" s="48"/>
      <c r="G504" s="49"/>
      <c r="H504" s="50"/>
      <c r="I504" s="40"/>
      <c r="M504" s="52"/>
      <c r="N504" s="52"/>
      <c r="O504" s="53"/>
      <c r="P504" s="53"/>
    </row>
    <row r="505" spans="5:16" x14ac:dyDescent="0.35">
      <c r="E505" s="47"/>
      <c r="F505" s="48"/>
      <c r="G505" s="49"/>
      <c r="H505" s="50"/>
      <c r="I505" s="40"/>
      <c r="M505" s="52"/>
      <c r="N505" s="52"/>
      <c r="O505" s="53"/>
      <c r="P505" s="53"/>
    </row>
    <row r="506" spans="5:16" x14ac:dyDescent="0.35">
      <c r="E506" s="47"/>
      <c r="F506" s="48"/>
      <c r="G506" s="49"/>
      <c r="H506" s="50"/>
      <c r="I506" s="40"/>
      <c r="M506" s="52"/>
      <c r="N506" s="52"/>
      <c r="O506" s="53"/>
      <c r="P506" s="53"/>
    </row>
    <row r="507" spans="5:16" x14ac:dyDescent="0.35">
      <c r="E507" s="47"/>
      <c r="F507" s="48"/>
      <c r="G507" s="49"/>
      <c r="H507" s="50"/>
      <c r="I507" s="40"/>
      <c r="M507" s="52"/>
      <c r="N507" s="52"/>
      <c r="O507" s="53"/>
      <c r="P507" s="53"/>
    </row>
    <row r="508" spans="5:16" x14ac:dyDescent="0.35">
      <c r="E508" s="47"/>
      <c r="F508" s="48"/>
      <c r="G508" s="49"/>
      <c r="H508" s="50"/>
      <c r="I508" s="40"/>
      <c r="M508" s="52"/>
      <c r="N508" s="52"/>
      <c r="O508" s="53"/>
      <c r="P508" s="53"/>
    </row>
    <row r="509" spans="5:16" x14ac:dyDescent="0.35">
      <c r="E509" s="47"/>
      <c r="F509" s="48"/>
      <c r="G509" s="49"/>
      <c r="H509" s="50"/>
      <c r="I509" s="40"/>
      <c r="M509" s="52"/>
      <c r="N509" s="52"/>
      <c r="O509" s="53"/>
      <c r="P509" s="53"/>
    </row>
    <row r="510" spans="5:16" x14ac:dyDescent="0.35">
      <c r="E510" s="47"/>
      <c r="F510" s="48"/>
      <c r="G510" s="49"/>
      <c r="H510" s="50"/>
      <c r="I510" s="40"/>
      <c r="M510" s="52"/>
      <c r="N510" s="52"/>
      <c r="O510" s="53"/>
      <c r="P510" s="53"/>
    </row>
    <row r="511" spans="5:16" x14ac:dyDescent="0.35">
      <c r="E511" s="47"/>
      <c r="F511" s="48"/>
      <c r="G511" s="49"/>
      <c r="H511" s="50"/>
      <c r="I511" s="40"/>
      <c r="M511" s="52"/>
      <c r="N511" s="52"/>
      <c r="O511" s="53"/>
      <c r="P511" s="53"/>
    </row>
    <row r="512" spans="5:16" x14ac:dyDescent="0.35">
      <c r="E512" s="47"/>
      <c r="F512" s="48"/>
      <c r="G512" s="49"/>
      <c r="H512" s="50"/>
      <c r="I512" s="40"/>
      <c r="M512" s="52"/>
      <c r="N512" s="52"/>
      <c r="O512" s="53"/>
      <c r="P512" s="53"/>
    </row>
    <row r="513" spans="5:16" x14ac:dyDescent="0.35">
      <c r="E513" s="47"/>
      <c r="F513" s="48"/>
      <c r="G513" s="49"/>
      <c r="H513" s="50"/>
      <c r="I513" s="40"/>
      <c r="M513" s="52"/>
      <c r="N513" s="52"/>
      <c r="O513" s="53"/>
      <c r="P513" s="53"/>
    </row>
    <row r="514" spans="5:16" x14ac:dyDescent="0.35">
      <c r="E514" s="47"/>
      <c r="F514" s="48"/>
      <c r="G514" s="49"/>
      <c r="H514" s="50"/>
      <c r="I514" s="40"/>
      <c r="M514" s="52"/>
      <c r="N514" s="52"/>
      <c r="O514" s="53"/>
      <c r="P514" s="53"/>
    </row>
    <row r="515" spans="5:16" x14ac:dyDescent="0.35">
      <c r="E515" s="47"/>
      <c r="F515" s="48"/>
      <c r="G515" s="49"/>
      <c r="H515" s="50"/>
      <c r="I515" s="40"/>
      <c r="M515" s="52"/>
      <c r="N515" s="52"/>
      <c r="O515" s="53"/>
      <c r="P515" s="53"/>
    </row>
    <row r="516" spans="5:16" x14ac:dyDescent="0.35">
      <c r="E516" s="47"/>
      <c r="F516" s="48"/>
      <c r="G516" s="49"/>
      <c r="H516" s="50"/>
      <c r="I516" s="40"/>
      <c r="M516" s="52"/>
      <c r="N516" s="52"/>
      <c r="O516" s="53"/>
      <c r="P516" s="53"/>
    </row>
    <row r="517" spans="5:16" x14ac:dyDescent="0.35">
      <c r="E517" s="47"/>
      <c r="F517" s="48"/>
      <c r="G517" s="49"/>
      <c r="H517" s="50"/>
      <c r="I517" s="40"/>
      <c r="M517" s="52"/>
      <c r="N517" s="52"/>
      <c r="O517" s="53"/>
      <c r="P517" s="53"/>
    </row>
    <row r="518" spans="5:16" x14ac:dyDescent="0.35">
      <c r="E518" s="47"/>
      <c r="F518" s="48"/>
      <c r="G518" s="49"/>
      <c r="H518" s="50"/>
      <c r="I518" s="40"/>
      <c r="M518" s="52"/>
      <c r="N518" s="52"/>
      <c r="O518" s="53"/>
      <c r="P518" s="53"/>
    </row>
    <row r="519" spans="5:16" x14ac:dyDescent="0.35">
      <c r="E519" s="47"/>
      <c r="F519" s="48"/>
      <c r="G519" s="49"/>
      <c r="H519" s="50"/>
      <c r="I519" s="40"/>
      <c r="M519" s="52"/>
      <c r="N519" s="52"/>
      <c r="O519" s="53"/>
      <c r="P519" s="53"/>
    </row>
    <row r="520" spans="5:16" x14ac:dyDescent="0.35">
      <c r="E520" s="47"/>
      <c r="F520" s="48"/>
      <c r="G520" s="49"/>
      <c r="H520" s="50"/>
      <c r="I520" s="40"/>
      <c r="M520" s="52"/>
      <c r="N520" s="52"/>
      <c r="O520" s="53"/>
      <c r="P520" s="53"/>
    </row>
    <row r="521" spans="5:16" x14ac:dyDescent="0.35">
      <c r="E521" s="47"/>
      <c r="F521" s="48"/>
      <c r="G521" s="49"/>
      <c r="H521" s="50"/>
      <c r="I521" s="40"/>
      <c r="M521" s="52"/>
      <c r="N521" s="52"/>
      <c r="O521" s="53"/>
      <c r="P521" s="53"/>
    </row>
    <row r="522" spans="5:16" x14ac:dyDescent="0.35">
      <c r="E522" s="47"/>
      <c r="F522" s="48"/>
      <c r="G522" s="49"/>
      <c r="H522" s="50"/>
      <c r="I522" s="40"/>
      <c r="M522" s="52"/>
      <c r="N522" s="52"/>
      <c r="O522" s="53"/>
      <c r="P522" s="53"/>
    </row>
    <row r="523" spans="5:16" x14ac:dyDescent="0.35">
      <c r="E523" s="47"/>
      <c r="F523" s="48"/>
      <c r="G523" s="49"/>
      <c r="H523" s="50"/>
      <c r="I523" s="40"/>
      <c r="M523" s="52"/>
      <c r="N523" s="52"/>
      <c r="O523" s="53"/>
      <c r="P523" s="53"/>
    </row>
    <row r="524" spans="5:16" x14ac:dyDescent="0.35">
      <c r="E524" s="47"/>
      <c r="F524" s="48"/>
      <c r="G524" s="49"/>
      <c r="H524" s="50"/>
      <c r="I524" s="40"/>
      <c r="M524" s="52"/>
      <c r="N524" s="52"/>
      <c r="O524" s="53"/>
      <c r="P524" s="53"/>
    </row>
    <row r="525" spans="5:16" x14ac:dyDescent="0.35">
      <c r="E525" s="47"/>
      <c r="F525" s="48"/>
      <c r="G525" s="49"/>
      <c r="H525" s="50"/>
      <c r="I525" s="40"/>
      <c r="M525" s="52"/>
      <c r="N525" s="52"/>
      <c r="O525" s="53"/>
      <c r="P525" s="53"/>
    </row>
    <row r="526" spans="5:16" x14ac:dyDescent="0.35">
      <c r="E526" s="47"/>
      <c r="F526" s="48"/>
      <c r="G526" s="49"/>
      <c r="H526" s="50"/>
      <c r="I526" s="40"/>
      <c r="M526" s="52"/>
      <c r="N526" s="52"/>
      <c r="O526" s="53"/>
      <c r="P526" s="53"/>
    </row>
    <row r="527" spans="5:16" x14ac:dyDescent="0.35">
      <c r="E527" s="47"/>
      <c r="F527" s="48"/>
      <c r="G527" s="49"/>
      <c r="H527" s="50"/>
      <c r="I527" s="40"/>
      <c r="M527" s="52"/>
      <c r="N527" s="52"/>
      <c r="O527" s="53"/>
      <c r="P527" s="53"/>
    </row>
    <row r="528" spans="5:16" x14ac:dyDescent="0.35">
      <c r="E528" s="47"/>
      <c r="F528" s="48"/>
      <c r="G528" s="49"/>
      <c r="H528" s="50"/>
      <c r="I528" s="40"/>
      <c r="M528" s="52"/>
      <c r="N528" s="52"/>
      <c r="O528" s="53"/>
      <c r="P528" s="53"/>
    </row>
    <row r="529" spans="5:16" x14ac:dyDescent="0.35">
      <c r="E529" s="47"/>
      <c r="F529" s="48"/>
      <c r="G529" s="49"/>
      <c r="H529" s="50"/>
      <c r="I529" s="40"/>
      <c r="M529" s="52"/>
      <c r="N529" s="52"/>
      <c r="O529" s="53"/>
      <c r="P529" s="53"/>
    </row>
    <row r="530" spans="5:16" x14ac:dyDescent="0.35">
      <c r="E530" s="47"/>
      <c r="F530" s="48"/>
      <c r="G530" s="49"/>
      <c r="H530" s="50"/>
      <c r="I530" s="40"/>
      <c r="M530" s="52"/>
      <c r="N530" s="52"/>
      <c r="O530" s="53"/>
      <c r="P530" s="53"/>
    </row>
    <row r="531" spans="5:16" x14ac:dyDescent="0.35">
      <c r="E531" s="47"/>
      <c r="F531" s="48"/>
      <c r="G531" s="49"/>
      <c r="H531" s="50"/>
      <c r="I531" s="40"/>
      <c r="M531" s="52"/>
      <c r="N531" s="52"/>
      <c r="O531" s="53"/>
      <c r="P531" s="53"/>
    </row>
    <row r="532" spans="5:16" x14ac:dyDescent="0.35">
      <c r="E532" s="47"/>
      <c r="F532" s="48"/>
      <c r="G532" s="49"/>
      <c r="H532" s="50"/>
      <c r="I532" s="40"/>
      <c r="M532" s="52"/>
      <c r="N532" s="52"/>
      <c r="O532" s="53"/>
      <c r="P532" s="53"/>
    </row>
    <row r="533" spans="5:16" x14ac:dyDescent="0.35">
      <c r="E533" s="47"/>
      <c r="F533" s="48"/>
      <c r="G533" s="49"/>
      <c r="H533" s="50"/>
      <c r="I533" s="40"/>
      <c r="M533" s="52"/>
      <c r="N533" s="52"/>
      <c r="O533" s="53"/>
      <c r="P533" s="53"/>
    </row>
    <row r="534" spans="5:16" x14ac:dyDescent="0.35">
      <c r="E534" s="47"/>
      <c r="F534" s="48"/>
      <c r="G534" s="49"/>
      <c r="H534" s="50"/>
      <c r="I534" s="40"/>
      <c r="M534" s="52"/>
      <c r="N534" s="52"/>
      <c r="O534" s="53"/>
      <c r="P534" s="53"/>
    </row>
    <row r="535" spans="5:16" x14ac:dyDescent="0.35">
      <c r="E535" s="47"/>
      <c r="F535" s="48"/>
      <c r="G535" s="49"/>
      <c r="H535" s="50"/>
      <c r="I535" s="40"/>
      <c r="M535" s="52"/>
      <c r="N535" s="52"/>
      <c r="O535" s="53"/>
      <c r="P535" s="53"/>
    </row>
    <row r="536" spans="5:16" x14ac:dyDescent="0.35">
      <c r="E536" s="47"/>
      <c r="F536" s="48"/>
      <c r="G536" s="49"/>
      <c r="H536" s="50"/>
      <c r="I536" s="40"/>
      <c r="M536" s="52"/>
      <c r="N536" s="52"/>
      <c r="O536" s="53"/>
      <c r="P536" s="53"/>
    </row>
    <row r="537" spans="5:16" x14ac:dyDescent="0.35">
      <c r="E537" s="47"/>
      <c r="F537" s="48"/>
      <c r="G537" s="49"/>
      <c r="H537" s="50"/>
      <c r="I537" s="40"/>
      <c r="M537" s="52"/>
      <c r="N537" s="52"/>
      <c r="O537" s="53"/>
      <c r="P537" s="53"/>
    </row>
    <row r="538" spans="5:16" x14ac:dyDescent="0.35">
      <c r="E538" s="47"/>
      <c r="F538" s="48"/>
      <c r="G538" s="49"/>
      <c r="H538" s="50"/>
      <c r="I538" s="40"/>
      <c r="M538" s="52"/>
      <c r="N538" s="52"/>
      <c r="O538" s="53"/>
      <c r="P538" s="53"/>
    </row>
    <row r="539" spans="5:16" x14ac:dyDescent="0.35">
      <c r="E539" s="47"/>
      <c r="F539" s="48"/>
      <c r="G539" s="49"/>
      <c r="H539" s="50"/>
      <c r="I539" s="40"/>
      <c r="M539" s="52"/>
      <c r="N539" s="52"/>
      <c r="O539" s="53"/>
      <c r="P539" s="53"/>
    </row>
    <row r="540" spans="5:16" x14ac:dyDescent="0.35">
      <c r="E540" s="47"/>
      <c r="F540" s="48"/>
      <c r="G540" s="49"/>
      <c r="H540" s="50"/>
      <c r="I540" s="40"/>
      <c r="M540" s="52"/>
      <c r="N540" s="52"/>
      <c r="O540" s="53"/>
      <c r="P540" s="53"/>
    </row>
    <row r="541" spans="5:16" x14ac:dyDescent="0.35">
      <c r="E541" s="47"/>
      <c r="F541" s="48"/>
      <c r="G541" s="49"/>
      <c r="H541" s="50"/>
      <c r="I541" s="40"/>
      <c r="M541" s="52"/>
      <c r="N541" s="52"/>
      <c r="O541" s="53"/>
      <c r="P541" s="53"/>
    </row>
    <row r="542" spans="5:16" x14ac:dyDescent="0.35">
      <c r="E542" s="47"/>
      <c r="F542" s="48"/>
      <c r="G542" s="49"/>
      <c r="H542" s="50"/>
      <c r="I542" s="40"/>
      <c r="M542" s="52"/>
      <c r="N542" s="52"/>
      <c r="O542" s="53"/>
      <c r="P542" s="53"/>
    </row>
    <row r="543" spans="5:16" x14ac:dyDescent="0.35">
      <c r="E543" s="47"/>
      <c r="F543" s="48"/>
      <c r="G543" s="49"/>
      <c r="H543" s="50"/>
      <c r="I543" s="40"/>
      <c r="M543" s="52"/>
      <c r="N543" s="52"/>
      <c r="O543" s="53"/>
      <c r="P543" s="53"/>
    </row>
    <row r="544" spans="5:16" x14ac:dyDescent="0.35">
      <c r="E544" s="47"/>
      <c r="F544" s="48"/>
      <c r="G544" s="49"/>
      <c r="H544" s="50"/>
      <c r="I544" s="40"/>
      <c r="M544" s="52"/>
      <c r="N544" s="52"/>
      <c r="O544" s="53"/>
      <c r="P544" s="53"/>
    </row>
    <row r="545" spans="5:16" x14ac:dyDescent="0.35">
      <c r="E545" s="47"/>
      <c r="F545" s="48"/>
      <c r="G545" s="49"/>
      <c r="H545" s="50"/>
      <c r="I545" s="40"/>
      <c r="M545" s="52"/>
      <c r="N545" s="52"/>
      <c r="O545" s="53"/>
      <c r="P545" s="53"/>
    </row>
    <row r="546" spans="5:16" x14ac:dyDescent="0.35">
      <c r="E546" s="47"/>
      <c r="F546" s="48"/>
      <c r="G546" s="49"/>
      <c r="H546" s="50"/>
      <c r="I546" s="40"/>
      <c r="M546" s="52"/>
      <c r="N546" s="52"/>
      <c r="O546" s="53"/>
      <c r="P546" s="53"/>
    </row>
    <row r="547" spans="5:16" x14ac:dyDescent="0.35">
      <c r="E547" s="47"/>
      <c r="F547" s="48"/>
      <c r="G547" s="49"/>
      <c r="H547" s="50"/>
      <c r="I547" s="40"/>
      <c r="M547" s="52"/>
      <c r="N547" s="52"/>
      <c r="O547" s="53"/>
      <c r="P547" s="53"/>
    </row>
    <row r="548" spans="5:16" x14ac:dyDescent="0.35">
      <c r="E548" s="47"/>
      <c r="F548" s="48"/>
      <c r="G548" s="49"/>
      <c r="H548" s="50"/>
      <c r="I548" s="40"/>
      <c r="M548" s="52"/>
      <c r="N548" s="52"/>
      <c r="O548" s="53"/>
      <c r="P548" s="53"/>
    </row>
    <row r="549" spans="5:16" x14ac:dyDescent="0.35">
      <c r="E549" s="47"/>
      <c r="F549" s="48"/>
      <c r="G549" s="49"/>
      <c r="H549" s="50"/>
      <c r="I549" s="40"/>
      <c r="M549" s="52"/>
      <c r="N549" s="52"/>
      <c r="O549" s="53"/>
      <c r="P549" s="53"/>
    </row>
    <row r="550" spans="5:16" x14ac:dyDescent="0.35">
      <c r="E550" s="47"/>
      <c r="F550" s="48"/>
      <c r="G550" s="49"/>
      <c r="H550" s="50"/>
      <c r="I550" s="40"/>
      <c r="M550" s="52"/>
      <c r="N550" s="52"/>
      <c r="O550" s="53"/>
      <c r="P550" s="53"/>
    </row>
  </sheetData>
  <conditionalFormatting sqref="E1 E5:E28">
    <cfRule type="cellIs" dxfId="6" priority="42" operator="equal">
      <formula>0</formula>
    </cfRule>
  </conditionalFormatting>
  <conditionalFormatting sqref="I7:I28">
    <cfRule type="cellIs" dxfId="5" priority="41" operator="greaterThan">
      <formula>200</formula>
    </cfRule>
    <cfRule type="cellIs" dxfId="4" priority="148" operator="lessThan">
      <formula>10</formula>
    </cfRule>
    <cfRule type="cellIs" dxfId="3" priority="149" operator="greaterThan">
      <formula>100</formula>
    </cfRule>
    <cfRule type="cellIs" dxfId="2" priority="150" operator="greaterThan">
      <formula>60</formula>
    </cfRule>
    <cfRule type="cellIs" dxfId="1" priority="151" operator="greaterThan">
      <formula>20</formula>
    </cfRule>
    <cfRule type="cellIs" dxfId="0" priority="152" operator="greaterThan">
      <formula>10</formula>
    </cfRule>
  </conditionalFormatting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J27"/>
  <sheetViews>
    <sheetView showGridLines="0" workbookViewId="0">
      <selection activeCell="D3" sqref="D3:J27"/>
    </sheetView>
  </sheetViews>
  <sheetFormatPr defaultRowHeight="12.45" x14ac:dyDescent="0.3"/>
  <cols>
    <col min="7" max="7" width="4" customWidth="1"/>
  </cols>
  <sheetData>
    <row r="3" spans="3:10" ht="15.9" x14ac:dyDescent="0.45">
      <c r="C3" s="1"/>
      <c r="D3" s="3" t="s">
        <v>5</v>
      </c>
      <c r="E3" s="1"/>
      <c r="F3" s="1"/>
    </row>
    <row r="4" spans="3:10" ht="12.9" x14ac:dyDescent="0.35">
      <c r="C4" s="1"/>
      <c r="D4" s="1"/>
      <c r="E4" s="1"/>
      <c r="F4" s="1"/>
    </row>
    <row r="5" spans="3:10" ht="12.9" x14ac:dyDescent="0.35">
      <c r="D5" s="4" t="s">
        <v>4</v>
      </c>
      <c r="E5" s="4" t="s">
        <v>6</v>
      </c>
      <c r="F5" s="4"/>
      <c r="H5" s="4" t="s">
        <v>4</v>
      </c>
      <c r="I5" s="4" t="s">
        <v>19</v>
      </c>
      <c r="J5" s="4"/>
    </row>
    <row r="6" spans="3:10" ht="12.9" x14ac:dyDescent="0.35">
      <c r="C6" s="1"/>
      <c r="D6" s="1"/>
      <c r="E6" s="1"/>
      <c r="F6" s="1"/>
      <c r="H6" s="1"/>
      <c r="I6" s="1"/>
      <c r="J6" s="1"/>
    </row>
    <row r="7" spans="3:10" ht="12.9" x14ac:dyDescent="0.35">
      <c r="C7" s="1"/>
      <c r="D7" s="12">
        <v>1</v>
      </c>
      <c r="E7" s="2">
        <f t="shared" ref="E7:E26" si="0">0.2*60*60/D7</f>
        <v>720</v>
      </c>
      <c r="F7" s="1"/>
      <c r="H7" s="12">
        <v>1</v>
      </c>
      <c r="I7" s="2">
        <f t="shared" ref="I7:I26" si="1">0.1*60*60/H7</f>
        <v>360</v>
      </c>
      <c r="J7" s="1"/>
    </row>
    <row r="8" spans="3:10" ht="12.9" x14ac:dyDescent="0.35">
      <c r="C8" s="1"/>
      <c r="D8" s="12">
        <v>2</v>
      </c>
      <c r="E8" s="2">
        <f t="shared" si="0"/>
        <v>360</v>
      </c>
      <c r="F8" s="1"/>
      <c r="H8" s="12">
        <v>2</v>
      </c>
      <c r="I8" s="2">
        <f t="shared" si="1"/>
        <v>180</v>
      </c>
      <c r="J8" s="1"/>
    </row>
    <row r="9" spans="3:10" ht="12.9" x14ac:dyDescent="0.35">
      <c r="C9" s="1"/>
      <c r="D9" s="12">
        <v>3</v>
      </c>
      <c r="E9" s="2">
        <f t="shared" si="0"/>
        <v>240</v>
      </c>
      <c r="F9" s="1"/>
      <c r="H9" s="12">
        <v>3</v>
      </c>
      <c r="I9" s="2">
        <f t="shared" si="1"/>
        <v>120</v>
      </c>
      <c r="J9" s="1"/>
    </row>
    <row r="10" spans="3:10" ht="12.9" x14ac:dyDescent="0.35">
      <c r="C10" s="1"/>
      <c r="D10" s="12">
        <v>4</v>
      </c>
      <c r="E10" s="2">
        <f t="shared" si="0"/>
        <v>180</v>
      </c>
      <c r="F10" s="1"/>
      <c r="H10" s="12">
        <v>4</v>
      </c>
      <c r="I10" s="2">
        <f t="shared" si="1"/>
        <v>90</v>
      </c>
      <c r="J10" s="1"/>
    </row>
    <row r="11" spans="3:10" ht="12.9" x14ac:dyDescent="0.35">
      <c r="C11" s="1"/>
      <c r="D11" s="12">
        <v>5</v>
      </c>
      <c r="E11" s="2">
        <f t="shared" si="0"/>
        <v>144</v>
      </c>
      <c r="F11" s="1"/>
      <c r="H11" s="12">
        <v>5</v>
      </c>
      <c r="I11" s="2">
        <f t="shared" si="1"/>
        <v>72</v>
      </c>
      <c r="J11" s="1"/>
    </row>
    <row r="12" spans="3:10" ht="12.9" x14ac:dyDescent="0.35">
      <c r="C12" s="1"/>
      <c r="D12" s="12">
        <v>6</v>
      </c>
      <c r="E12" s="2">
        <f t="shared" si="0"/>
        <v>120</v>
      </c>
      <c r="F12" s="1"/>
      <c r="H12" s="12">
        <v>6</v>
      </c>
      <c r="I12" s="2">
        <f t="shared" si="1"/>
        <v>60</v>
      </c>
      <c r="J12" s="1"/>
    </row>
    <row r="13" spans="3:10" ht="12.9" x14ac:dyDescent="0.35">
      <c r="C13" s="1"/>
      <c r="D13" s="12">
        <v>7</v>
      </c>
      <c r="E13" s="2">
        <f t="shared" si="0"/>
        <v>102.85714285714286</v>
      </c>
      <c r="F13" s="1"/>
      <c r="H13" s="12">
        <v>7</v>
      </c>
      <c r="I13" s="2">
        <f t="shared" si="1"/>
        <v>51.428571428571431</v>
      </c>
      <c r="J13" s="1"/>
    </row>
    <row r="14" spans="3:10" ht="12.9" x14ac:dyDescent="0.35">
      <c r="C14" s="1"/>
      <c r="D14" s="12">
        <v>8</v>
      </c>
      <c r="E14" s="2">
        <f t="shared" si="0"/>
        <v>90</v>
      </c>
      <c r="F14" s="1"/>
      <c r="H14" s="12">
        <v>8</v>
      </c>
      <c r="I14" s="2">
        <f t="shared" si="1"/>
        <v>45</v>
      </c>
      <c r="J14" s="1"/>
    </row>
    <row r="15" spans="3:10" ht="12.9" x14ac:dyDescent="0.35">
      <c r="C15" s="1"/>
      <c r="D15" s="12">
        <v>9</v>
      </c>
      <c r="E15" s="2">
        <f t="shared" si="0"/>
        <v>80</v>
      </c>
      <c r="F15" s="1"/>
      <c r="H15" s="12">
        <v>9</v>
      </c>
      <c r="I15" s="2">
        <f t="shared" si="1"/>
        <v>40</v>
      </c>
      <c r="J15" s="1"/>
    </row>
    <row r="16" spans="3:10" ht="12.9" x14ac:dyDescent="0.35">
      <c r="C16" s="1"/>
      <c r="D16" s="12">
        <v>10</v>
      </c>
      <c r="E16" s="2">
        <f t="shared" si="0"/>
        <v>72</v>
      </c>
      <c r="F16" s="1"/>
      <c r="H16" s="12">
        <v>10</v>
      </c>
      <c r="I16" s="2">
        <f t="shared" si="1"/>
        <v>36</v>
      </c>
      <c r="J16" s="1"/>
    </row>
    <row r="17" spans="3:10" ht="12.9" x14ac:dyDescent="0.35">
      <c r="C17" s="1"/>
      <c r="D17" s="12">
        <v>15</v>
      </c>
      <c r="E17" s="2">
        <f t="shared" si="0"/>
        <v>48</v>
      </c>
      <c r="F17" s="1"/>
      <c r="H17" s="12">
        <v>15</v>
      </c>
      <c r="I17" s="2">
        <f t="shared" si="1"/>
        <v>24</v>
      </c>
      <c r="J17" s="1"/>
    </row>
    <row r="18" spans="3:10" ht="12.9" x14ac:dyDescent="0.35">
      <c r="C18" s="1"/>
      <c r="D18" s="12">
        <v>20</v>
      </c>
      <c r="E18" s="2">
        <f t="shared" si="0"/>
        <v>36</v>
      </c>
      <c r="F18" s="1"/>
      <c r="H18" s="12">
        <v>20</v>
      </c>
      <c r="I18" s="2">
        <f t="shared" si="1"/>
        <v>18</v>
      </c>
      <c r="J18" s="1"/>
    </row>
    <row r="19" spans="3:10" ht="12.9" x14ac:dyDescent="0.35">
      <c r="C19" s="1"/>
      <c r="D19" s="12">
        <v>25</v>
      </c>
      <c r="E19" s="2">
        <f t="shared" si="0"/>
        <v>28.8</v>
      </c>
      <c r="F19" s="1"/>
      <c r="H19" s="12">
        <v>25</v>
      </c>
      <c r="I19" s="2">
        <f t="shared" si="1"/>
        <v>14.4</v>
      </c>
      <c r="J19" s="1"/>
    </row>
    <row r="20" spans="3:10" ht="12.9" x14ac:dyDescent="0.35">
      <c r="C20" s="1"/>
      <c r="D20" s="12">
        <v>30</v>
      </c>
      <c r="E20" s="2">
        <f t="shared" si="0"/>
        <v>24</v>
      </c>
      <c r="F20" s="1"/>
      <c r="H20" s="12">
        <v>30</v>
      </c>
      <c r="I20" s="2">
        <f t="shared" si="1"/>
        <v>12</v>
      </c>
      <c r="J20" s="1"/>
    </row>
    <row r="21" spans="3:10" ht="12.9" x14ac:dyDescent="0.35">
      <c r="C21" s="1"/>
      <c r="D21" s="12">
        <v>35</v>
      </c>
      <c r="E21" s="2">
        <f t="shared" si="0"/>
        <v>20.571428571428573</v>
      </c>
      <c r="F21" s="1"/>
      <c r="H21" s="12">
        <v>35</v>
      </c>
      <c r="I21" s="2">
        <f t="shared" si="1"/>
        <v>10.285714285714286</v>
      </c>
      <c r="J21" s="1"/>
    </row>
    <row r="22" spans="3:10" ht="12.9" x14ac:dyDescent="0.35">
      <c r="C22" s="1"/>
      <c r="D22" s="12">
        <v>40</v>
      </c>
      <c r="E22" s="2">
        <f t="shared" si="0"/>
        <v>18</v>
      </c>
      <c r="F22" s="1"/>
      <c r="H22" s="12">
        <v>40</v>
      </c>
      <c r="I22" s="2">
        <f t="shared" si="1"/>
        <v>9</v>
      </c>
      <c r="J22" s="1"/>
    </row>
    <row r="23" spans="3:10" ht="12.9" x14ac:dyDescent="0.35">
      <c r="C23" s="1"/>
      <c r="D23" s="12">
        <v>45</v>
      </c>
      <c r="E23" s="2">
        <f t="shared" si="0"/>
        <v>16</v>
      </c>
      <c r="F23" s="1"/>
      <c r="H23" s="12">
        <v>45</v>
      </c>
      <c r="I23" s="2">
        <f t="shared" si="1"/>
        <v>8</v>
      </c>
      <c r="J23" s="1"/>
    </row>
    <row r="24" spans="3:10" ht="12.9" x14ac:dyDescent="0.35">
      <c r="C24" s="1"/>
      <c r="D24" s="12">
        <v>50</v>
      </c>
      <c r="E24" s="2">
        <f t="shared" si="0"/>
        <v>14.4</v>
      </c>
      <c r="F24" s="1"/>
      <c r="H24" s="12">
        <v>50</v>
      </c>
      <c r="I24" s="2">
        <f t="shared" si="1"/>
        <v>7.2</v>
      </c>
      <c r="J24" s="1"/>
    </row>
    <row r="25" spans="3:10" ht="12.9" x14ac:dyDescent="0.35">
      <c r="C25" s="1"/>
      <c r="D25" s="12">
        <v>55</v>
      </c>
      <c r="E25" s="2">
        <f t="shared" si="0"/>
        <v>13.090909090909092</v>
      </c>
      <c r="F25" s="1"/>
      <c r="H25" s="12">
        <v>55</v>
      </c>
      <c r="I25" s="2">
        <f t="shared" si="1"/>
        <v>6.5454545454545459</v>
      </c>
      <c r="J25" s="1"/>
    </row>
    <row r="26" spans="3:10" ht="12.9" x14ac:dyDescent="0.35">
      <c r="C26" s="1"/>
      <c r="D26" s="12">
        <v>60</v>
      </c>
      <c r="E26" s="2">
        <f t="shared" si="0"/>
        <v>12</v>
      </c>
      <c r="F26" s="1"/>
      <c r="H26" s="12">
        <v>60</v>
      </c>
      <c r="I26" s="2">
        <f t="shared" si="1"/>
        <v>6</v>
      </c>
      <c r="J26" s="1"/>
    </row>
    <row r="27" spans="3:10" ht="12.9" x14ac:dyDescent="0.35">
      <c r="C27" s="1"/>
      <c r="D27" s="1"/>
      <c r="E27" s="1"/>
      <c r="F27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TBR tiptimes</vt:lpstr>
      <vt:lpstr>Quanta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</dc:creator>
  <cp:lastModifiedBy>Stephen Burt</cp:lastModifiedBy>
  <cp:lastPrinted>2012-07-05T09:33:34Z</cp:lastPrinted>
  <dcterms:created xsi:type="dcterms:W3CDTF">2010-08-23T09:57:58Z</dcterms:created>
  <dcterms:modified xsi:type="dcterms:W3CDTF">2024-03-07T10:41:36Z</dcterms:modified>
</cp:coreProperties>
</file>